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675" yWindow="-255" windowWidth="13800" windowHeight="12720"/>
  </bookViews>
  <sheets>
    <sheet name="B-3" sheetId="1" r:id="rId1"/>
    <sheet name="B-3 GWP" sheetId="2" r:id="rId2"/>
    <sheet name="Метаданные" sheetId="3" r:id="rId3"/>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31" i="1" l="1"/>
  <c r="AA31" i="1"/>
  <c r="Z31" i="1"/>
  <c r="Y31" i="1"/>
  <c r="X31" i="1"/>
  <c r="W31" i="1"/>
  <c r="V31" i="1"/>
  <c r="U31" i="1"/>
  <c r="T31" i="1"/>
  <c r="S31" i="1"/>
  <c r="R31" i="1"/>
  <c r="Q31" i="1"/>
  <c r="P31" i="1"/>
  <c r="O31" i="1"/>
  <c r="N31" i="1"/>
  <c r="M31" i="1"/>
  <c r="L31" i="1"/>
  <c r="K31" i="1"/>
  <c r="J31" i="1"/>
  <c r="I31" i="1"/>
  <c r="H31" i="1"/>
  <c r="G31" i="1"/>
  <c r="F31" i="1"/>
  <c r="E31" i="1"/>
  <c r="D31" i="1"/>
  <c r="AB29" i="1"/>
  <c r="AA29" i="1"/>
  <c r="Z29" i="1"/>
  <c r="Y29" i="1"/>
  <c r="X29" i="1"/>
  <c r="W29" i="1"/>
  <c r="U29" i="1"/>
  <c r="T29" i="1"/>
  <c r="S29" i="1"/>
  <c r="R29" i="1"/>
  <c r="Q29" i="1"/>
  <c r="P29" i="1"/>
  <c r="O29" i="1"/>
  <c r="M29" i="1"/>
  <c r="L29" i="1"/>
  <c r="K29" i="1"/>
  <c r="J29" i="1"/>
  <c r="I29" i="1"/>
  <c r="H29" i="1"/>
  <c r="G29" i="1"/>
  <c r="F29" i="1"/>
  <c r="E29" i="1"/>
  <c r="D29" i="1"/>
  <c r="V28" i="1"/>
  <c r="V29" i="1" s="1"/>
  <c r="U28" i="1"/>
  <c r="T28" i="1"/>
  <c r="S28" i="1"/>
  <c r="R28" i="1"/>
  <c r="Q28" i="1"/>
  <c r="P28" i="1"/>
  <c r="O28" i="1"/>
  <c r="N28" i="1"/>
  <c r="N29" i="1" s="1"/>
  <c r="M28" i="1"/>
  <c r="L28" i="1"/>
  <c r="K28" i="1"/>
  <c r="J28" i="1"/>
  <c r="I28" i="1"/>
  <c r="H28" i="1"/>
  <c r="G28" i="1"/>
  <c r="F28" i="1"/>
  <c r="E28" i="1"/>
  <c r="D28" i="1"/>
  <c r="AB27" i="1"/>
  <c r="AA27" i="1"/>
  <c r="Z27" i="1"/>
  <c r="Y27" i="1"/>
  <c r="X27" i="1"/>
  <c r="W27" i="1"/>
  <c r="V27" i="1"/>
  <c r="U27" i="1"/>
  <c r="T27" i="1"/>
  <c r="S27" i="1"/>
  <c r="R27" i="1"/>
  <c r="Q27" i="1"/>
  <c r="P27" i="1"/>
  <c r="O27" i="1"/>
  <c r="N27" i="1"/>
  <c r="M27" i="1"/>
  <c r="L27" i="1"/>
  <c r="K27" i="1"/>
  <c r="J27" i="1"/>
  <c r="I27" i="1"/>
  <c r="H27" i="1"/>
  <c r="G27" i="1"/>
  <c r="F27" i="1"/>
  <c r="E27" i="1"/>
  <c r="D27" i="1"/>
  <c r="AB16" i="1"/>
  <c r="AA16" i="1"/>
  <c r="Z16" i="1"/>
  <c r="Y16" i="1"/>
  <c r="X16" i="1"/>
  <c r="W16" i="1"/>
  <c r="V16" i="1"/>
  <c r="U16" i="1"/>
  <c r="T16" i="1"/>
  <c r="S16" i="1"/>
  <c r="R16" i="1"/>
  <c r="Q16" i="1"/>
  <c r="P16" i="1"/>
  <c r="O16" i="1"/>
  <c r="N16" i="1"/>
  <c r="M16" i="1"/>
  <c r="L16" i="1"/>
  <c r="K16" i="1"/>
  <c r="J16" i="1"/>
  <c r="I16" i="1"/>
  <c r="H16" i="1"/>
  <c r="G16" i="1"/>
  <c r="F16" i="1"/>
  <c r="E16" i="1"/>
  <c r="D16" i="1"/>
  <c r="V12" i="1"/>
  <c r="U12" i="1"/>
  <c r="T12" i="1"/>
  <c r="S12" i="1"/>
  <c r="R12" i="1"/>
  <c r="N12" i="1"/>
  <c r="M12" i="1"/>
  <c r="L12" i="1"/>
  <c r="K12" i="1"/>
  <c r="J12" i="1"/>
  <c r="AB10" i="1"/>
  <c r="AB12" i="1" s="1"/>
  <c r="AA10" i="1"/>
  <c r="AA12" i="1" s="1"/>
  <c r="Z10" i="1"/>
  <c r="Z12" i="1" s="1"/>
  <c r="Y10" i="1"/>
  <c r="Y12" i="1" s="1"/>
  <c r="X10" i="1"/>
  <c r="X12" i="1" s="1"/>
  <c r="W10" i="1"/>
  <c r="W12" i="1" s="1"/>
  <c r="V10" i="1"/>
  <c r="U10" i="1"/>
  <c r="T10" i="1"/>
  <c r="S10" i="1"/>
  <c r="R10" i="1"/>
  <c r="Q10" i="1"/>
  <c r="Q12" i="1" s="1"/>
  <c r="P10" i="1"/>
  <c r="P12" i="1" s="1"/>
  <c r="O10" i="1"/>
  <c r="O12" i="1" s="1"/>
  <c r="N10" i="1"/>
  <c r="M10" i="1"/>
  <c r="L10" i="1"/>
  <c r="K10" i="1"/>
  <c r="J10" i="1"/>
  <c r="I10" i="1"/>
  <c r="I12" i="1" s="1"/>
  <c r="H10" i="1"/>
  <c r="H12" i="1" s="1"/>
  <c r="G10" i="1"/>
  <c r="G12" i="1" s="1"/>
  <c r="F10" i="1"/>
  <c r="F12" i="1" s="1"/>
  <c r="E10" i="1"/>
  <c r="E12" i="1" s="1"/>
  <c r="D10" i="1"/>
  <c r="D12" i="1" s="1"/>
</calcChain>
</file>

<file path=xl/sharedStrings.xml><?xml version="1.0" encoding="utf-8"?>
<sst xmlns="http://schemas.openxmlformats.org/spreadsheetml/2006/main" count="177" uniqueCount="160">
  <si>
    <t>Диоксид углерода</t>
  </si>
  <si>
    <t>1  </t>
  </si>
  <si>
    <t>298  </t>
  </si>
  <si>
    <t>25  </t>
  </si>
  <si>
    <t>14,800  </t>
  </si>
  <si>
    <t>675  </t>
  </si>
  <si>
    <t>3,500  </t>
  </si>
  <si>
    <t>1,430  </t>
  </si>
  <si>
    <t>4,470  </t>
  </si>
  <si>
    <t>124  </t>
  </si>
  <si>
    <t>3,220  </t>
  </si>
  <si>
    <t>9,810  </t>
  </si>
  <si>
    <t>1030  </t>
  </si>
  <si>
    <t>794  </t>
  </si>
  <si>
    <t>1,640  </t>
  </si>
  <si>
    <t>17,200  </t>
  </si>
  <si>
    <t>7,390  </t>
  </si>
  <si>
    <t>12,200  </t>
  </si>
  <si>
    <t>8,830  </t>
  </si>
  <si>
    <t>10,300  </t>
  </si>
  <si>
    <t>C4F10</t>
  </si>
  <si>
    <t>8,860  </t>
  </si>
  <si>
    <t>C5F12</t>
  </si>
  <si>
    <t>9,160  </t>
  </si>
  <si>
    <t>C6F14</t>
  </si>
  <si>
    <t>9,300  </t>
  </si>
  <si>
    <t>C10F18</t>
  </si>
  <si>
    <t>&gt;7,500  </t>
  </si>
  <si>
    <t>SF5CF3</t>
  </si>
  <si>
    <t>17,700  </t>
  </si>
  <si>
    <t>22,800  </t>
  </si>
  <si>
    <t xml:space="preserve">
Гидрофторуглероды (ГФУ)</t>
  </si>
  <si>
    <t>Перфторированные соединения (ПФУ)</t>
  </si>
  <si>
    <t xml:space="preserve">Закись азота </t>
  </si>
  <si>
    <t>Метан</t>
  </si>
  <si>
    <t>ГФУ-23  </t>
  </si>
  <si>
    <t>ГФУ-32  </t>
  </si>
  <si>
    <t>ГФУ-125  </t>
  </si>
  <si>
    <t>ГФУ-134a  </t>
  </si>
  <si>
    <t>ГФУ-143a  </t>
  </si>
  <si>
    <t>ГФУ-152a  </t>
  </si>
  <si>
    <t>ГФУ-227ea  </t>
  </si>
  <si>
    <t>ГФУ-236fa  </t>
  </si>
  <si>
    <t>ГФУ-245fa  </t>
  </si>
  <si>
    <t>ГФУ-365mfc  </t>
  </si>
  <si>
    <t>ГФУ-43-10mee  </t>
  </si>
  <si>
    <t>Трифторид азота</t>
  </si>
  <si>
    <t>ПФУ-14  </t>
  </si>
  <si>
    <t>ПФУ-116  </t>
  </si>
  <si>
    <t>ПФУ-218  </t>
  </si>
  <si>
    <t>ПФУ-318  </t>
  </si>
  <si>
    <t>ПФУ-3-1-10  </t>
  </si>
  <si>
    <t>ПФУ-4-1-12  </t>
  </si>
  <si>
    <t>ПФУ-5-1-14  </t>
  </si>
  <si>
    <t>ПФУ-9-1-18  </t>
  </si>
  <si>
    <t>Гексафторид серы</t>
  </si>
  <si>
    <t xml:space="preserve">                                                                                                                                                   </t>
  </si>
  <si>
    <t>Трифторметил пентафторида серы</t>
  </si>
  <si>
    <t>Глоссарий</t>
  </si>
  <si>
    <t xml:space="preserve">Парниктік газдар шығарындылары (ПГ)       </t>
  </si>
  <si>
    <t xml:space="preserve">Шығарындылардың абсолюттік мәндері (СО2 баламасында) </t>
  </si>
  <si>
    <t>Бірлігі</t>
  </si>
  <si>
    <t>Көміртегі диоксиді</t>
  </si>
  <si>
    <t xml:space="preserve">ГФК </t>
  </si>
  <si>
    <t xml:space="preserve">ПФК </t>
  </si>
  <si>
    <t>Жерді пайдалануда ПГ сіңіру тренді және жер пайдаланудағы, орман шаруашылығындағы  өзгеріс     (ЖПОШӨ)</t>
  </si>
  <si>
    <t>олардан тұрақты көздерде өртеу</t>
  </si>
  <si>
    <t>олардан - мобильді көздерде өртеу</t>
  </si>
  <si>
    <t>Өнеркәсіптік үдерістер және өнімдерді пайдалану</t>
  </si>
  <si>
    <t>Ауыл шаруашылығы</t>
  </si>
  <si>
    <t>Жерді пайдалану және орман шаруашылығы</t>
  </si>
  <si>
    <t>Қалдықтар</t>
  </si>
  <si>
    <t>Ел халқы</t>
  </si>
  <si>
    <t>Ел алаңы</t>
  </si>
  <si>
    <t>Елдің алаңына шаққандағы парниктік газдардың жиынтық шығарындылары 9 жол / 21 жол</t>
  </si>
  <si>
    <t xml:space="preserve">ЖІӨ бірлігіне шаққандағы парниктік газдардың жиынтық шығарындылары    </t>
  </si>
  <si>
    <t>млн.т/жыл</t>
  </si>
  <si>
    <t>1000 т / жыл</t>
  </si>
  <si>
    <t>млн.т/ жыл</t>
  </si>
  <si>
    <t>адам</t>
  </si>
  <si>
    <t xml:space="preserve">т СО2-балама/ халықтың жан басына    </t>
  </si>
  <si>
    <t>1000 км²</t>
  </si>
  <si>
    <t xml:space="preserve">1000 т СО2-балама/км²        </t>
  </si>
  <si>
    <t xml:space="preserve">т СО2-балама/1000 доллар          </t>
  </si>
  <si>
    <t>оның ішінде-ұйымдастырылмаған шығарындылар*</t>
  </si>
  <si>
    <t>Еріткіштерді және басқа өнімдерді пайдалану **</t>
  </si>
  <si>
    <t>Секторлар бойынша жиынтық шығарындылар (СО2 баламасында)</t>
  </si>
  <si>
    <t>Энергетика (барлығы)</t>
  </si>
  <si>
    <t>Ескертпелер</t>
  </si>
  <si>
    <t>* - "Еріткіштерді және басқа өнімдерді пайдалану "" өнеркәсіптік процестер, еріткіштерді және басқа өнімдерді пайдалану " санатына кіреді, бұл категорияны одан ПГ шығарындыларының өте төмен болуына байланысты бөлек бөлу орынсыз</t>
  </si>
  <si>
    <t>Кесте Монреаль хаттамасымен реттелмейтін көздерден антропогендік шығарындылардың және парниктік газдарды сіңірушілердің абсорбциясының кадастры туралы Қазақстан Республикасының ұлттық баяндамасымен бірге берілетін Есептіліктің жалпы форматының (CRF) кестелеріне сәйкес келеді. https://unfccc.int/documents/226415</t>
  </si>
  <si>
    <t>Жағумен байланысты емес шығарындылар: Жанбай тасталатын энергетикалық сектордағы парниктік газдардың шығарындылары.</t>
  </si>
  <si>
    <t>F-газдар: гидрофторкөміртектер( ГФҚ), перфторкөміртектер (ПФҚ) және күкірт гексафториді (SF6)</t>
  </si>
  <si>
    <t>PGP (GWP): жаһандық жылынудың әлеуеті: парниктік газдың атмосферада жылуды қаншалықты қамтитынын салыстырмалы көрсеткіші. Ол белгілі бір газ массасы алынған жылу мөлшерін көміртегі диоксидінің ұқсас массасы алынған жылу санымен салыстырады. МАБ белгілі бір уақыт аралығында, әдетте 20, 100 немесе 500 жыл үшін есептеледі. ПГП көміртегі диоксидінің факторы ретінде көрінеді (ПГП 1 бойынша стандартталған).</t>
  </si>
  <si>
    <t>ЖІӨ: ішкі жалпы өнім</t>
  </si>
  <si>
    <t>ПОҚ: сатып алу қабілетінің тепе-теңдігі</t>
  </si>
  <si>
    <t>Халықаралық доллар: ПОҚ бойынша ЖІӨ есептеу үшін пайдаланылатын ақша бірлігі.</t>
  </si>
  <si>
    <t>Тиісті парниктік газдар үшін жаһандық жылыну әлеуеті</t>
  </si>
  <si>
    <t>Ақпарат көзі: климаттың өзгеруі бойынша үкіметаралық сарапшылар тобының төртінші бағалау баяндамасы, 2007: жұмыс тобы I баяндама "физикалық ғылыми негіз" (http://www.ipcc.ch/pdf/assessment-report/ar4/wg1/ar4-wg1-chapter2.pdf)</t>
  </si>
  <si>
    <t>Жалпы атауы</t>
  </si>
  <si>
    <t xml:space="preserve">химиялық формула </t>
  </si>
  <si>
    <t>100 жылдық кезеңге арналған жаһандық жылыну әлеуеті</t>
  </si>
  <si>
    <t>Ескертпе</t>
  </si>
  <si>
    <t>CO2-эквивалентінде ұсынылған әртүрлі ПГ шығарындылары туралы деректерді жаһандық жылыну әлеуетінің тұжырымдамасы (GWP) негізінде біріктіру үшін.ПГП бұл атмосферадағы жаһандық жылынуға ықпал ету үшін парниктік газдың әлеуеті. Ол көміртегі диоксидінің ұқсас массасын сіңіретін жылу мөлшерін (GWP 1-де стандартталған) мәселеде белгілі бір газ массасына алынған жылу мөлшерін салыстырады)</t>
  </si>
  <si>
    <t>ВВП в постоянных ценах 2017 года (ППС)</t>
  </si>
  <si>
    <t>миллиард международных долларов</t>
  </si>
  <si>
    <t>2017 жылғы бағалардағы ПОҚ бойынша ЖІӨ-нің мәндерін халықаралық доллармен табуға болады http://data.worldbank.org/indicator/NY.GDP.MKTP.PP.KD</t>
  </si>
  <si>
    <t>Цур 9.4.6</t>
  </si>
  <si>
    <t>74-93-11</t>
  </si>
  <si>
    <t xml:space="preserve">Парниктік газдар шығарындылары </t>
  </si>
  <si>
    <t>Көрсеткіш</t>
  </si>
  <si>
    <t>Көрсеткішті анықтау</t>
  </si>
  <si>
    <t>Өлшем бірлігі</t>
  </si>
  <si>
    <t xml:space="preserve">Кезеңділігі </t>
  </si>
  <si>
    <t>Ақпарат көзі</t>
  </si>
  <si>
    <t>Біріктіру деңгейі</t>
  </si>
  <si>
    <t>Әдіснамасы/
есептеу әдістемесі</t>
  </si>
  <si>
    <t>Ілеспе көрсеткіштер</t>
  </si>
  <si>
    <t>ТДМ индикаторларымен, ЭЫДҰ жасыл өсу индикаторларымен байланыс</t>
  </si>
  <si>
    <t>Көрсеткіштер-есептеу компоненттері 
көрсеткіш</t>
  </si>
  <si>
    <t>Жаңарту мерзімі</t>
  </si>
  <si>
    <t>Байланыстар</t>
  </si>
  <si>
    <t>Парниктік газдар-көрінетін диапазонда жоғары мөлдірлігі бар және жылу инфрақызыл диапазонда жоғары сіңуі бар газдар. Бұл көрсеткіш Біріккен Ұлттар Ұйымының Климаттың өзгеруі туралы негіздемелік конвенциясының (БҰҰ КӨНК) Киото хаттамасына енгізілген парниктік газдардың (ПГ) антропогендік шығарындыларының өлшемі болып табылады: көміртегі диоксиді (CO2), азот шала тотығы (N2O), метан (CH4), гидрофторкөміртектер (ГФҚ), перфторкөміртектер (ПФҚ) және күкірт гексафториді (SF6). Осы газдар шығарындыларының шамасы туралы деректер тұтастай алғанда жер пайдаланудағы көздер мен абсорбцияны, жер пайдаланудың және орман шаруашылығының (ЖМЗШ) өзгеруін ескере отырып ұсынылған. ПГ шоғырлануының артуы жердің климатына теріс әсер етуі мүмкін және экожүйелер, елді мекендер, ауыл шаруашылығы және әлеуметтік-экономикалық қызметтің басқа түрлері үшін осы өзгерістің ықтимал қолайсыз салдарларына әкелуі мүмкін. ПГ-ның әрқайсысы атмосферада болу уақытына және жердің жылу сәулесін сіңіру қабілетіне байланысты жаһандық жылыну процесіне әсер етеді. Үш PG, яғни CO2, CH4 және N2O, климаттың өзгеруіне әкелетін экологиялық жүктеме көлемінің шамамен 98% құрайды. Сонымен бірге, ПФУ, ГФУ және SF6 атмосферада көмірқышқыл газымен, метанмен және азот оксидімен салыстырғанда едәуір уақытқа ие.</t>
  </si>
  <si>
    <t>Көрсеткіш СО2 эквивалентінің миллион тоннасымен өлшенеді. Мемлекетаралық салыстыру мақсатында көрсеткішті сондай-ақ елдің км2 аумағында мың тонна етіп қалыптастыру ұсынылады.</t>
  </si>
  <si>
    <t>жылдық</t>
  </si>
  <si>
    <t>Қазақстан Республикасы бойынша</t>
  </si>
  <si>
    <t xml:space="preserve">Парниктік газдар эмиссиясын есептеуді қоршаған орта жөніндегі уәкілетті органның ведомстволық бағынысты ұйымы атмосферадағы парниктік газдар концентрациясының өзгеруіне әкелетін қызмет түрлері бойынша парниктік газдардың Ұлттық кадастры негізінде жүргізеді (парниктік газдарды сіңіру көздерін ескере отырып). Ішек ашытуына байланысты ауыл шаруашылығындағы метан эмиссиясы туралы жыл сайынғы деректер жануарлардың әртүрлі түрлерінің саны туралы деректер негізінде есептеледі. Эмиссияның аударым коэффициенттері шығарындылар көлемін антропогендік қызмет туралы статистикалық деректермен байланыстырады. Парниктік газдар шығарындыларының көлемін есептеудің жеңілдетілген әдісін былайша білдіруге болады:
Парниктік газдар шығарындылары = антропогендік қызмет туралы деректер * эмиссия коэффициенті
Есептеу үшін БҰҰ КӨНК шеңберінде әзірленген халықаралық қабылданған эмиссия коэффициенттері де, эмиссияның ұлттық коэффициенттері де қолданылады.
</t>
  </si>
  <si>
    <t>1) халықтың жан басына шаққандағы парниктік газдардың жиынтық шығарындылары ; 
2) елдің алаңына парниктік газдардың жиынтық шығарындылары,
3) ЖІӨ бірлігіне парниктік газдардың жиынтық шығарындылары</t>
  </si>
  <si>
    <t>Халықтың орташа жылдық саны https://stat.gov.kz/api/getFile/?docId=ESTAT359073</t>
  </si>
  <si>
    <t>Ел алаңы https://stat.gov.kz/api/getFile/?docId=ESTAT371872</t>
  </si>
  <si>
    <t>2017 жылғы тұрақты бағадағы ЖІӨ (СМТ) //data.worldbank.org/indicator/NY.GDP.MKTP.PP.KD</t>
  </si>
  <si>
    <t>жыл сайын желтоқсанда</t>
  </si>
  <si>
    <r>
      <t>Азоттың шала тотығы (N</t>
    </r>
    <r>
      <rPr>
        <vertAlign val="subscript"/>
        <sz val="12"/>
        <color indexed="8"/>
        <rFont val="Roboto"/>
        <charset val="204"/>
      </rPr>
      <t>2</t>
    </r>
    <r>
      <rPr>
        <sz val="12"/>
        <color indexed="8"/>
        <rFont val="Roboto"/>
        <charset val="204"/>
      </rPr>
      <t>O)</t>
    </r>
  </si>
  <si>
    <r>
      <t xml:space="preserve">Метан </t>
    </r>
    <r>
      <rPr>
        <sz val="12"/>
        <rFont val="Roboto"/>
        <charset val="204"/>
      </rPr>
      <t>(СН</t>
    </r>
    <r>
      <rPr>
        <vertAlign val="subscript"/>
        <sz val="12"/>
        <rFont val="Roboto"/>
        <charset val="204"/>
      </rPr>
      <t>4</t>
    </r>
    <r>
      <rPr>
        <sz val="12"/>
        <rFont val="Roboto"/>
        <charset val="204"/>
      </rPr>
      <t>)</t>
    </r>
  </si>
  <si>
    <r>
      <t>Күкірт гексафториді (SF</t>
    </r>
    <r>
      <rPr>
        <vertAlign val="subscript"/>
        <sz val="12"/>
        <rFont val="Roboto"/>
        <charset val="204"/>
      </rPr>
      <t>6</t>
    </r>
    <r>
      <rPr>
        <sz val="12"/>
        <rFont val="Roboto"/>
        <charset val="204"/>
      </rPr>
      <t>)</t>
    </r>
  </si>
  <si>
    <r>
      <rPr>
        <b/>
        <sz val="11"/>
        <color theme="1"/>
        <rFont val="Roboto"/>
        <charset val="204"/>
      </rPr>
      <t xml:space="preserve">Жиынтық шығарындылар (СО2 баламасында)    </t>
    </r>
    <r>
      <rPr>
        <b/>
        <sz val="11"/>
        <color indexed="10"/>
        <rFont val="Roboto"/>
        <charset val="204"/>
      </rPr>
      <t xml:space="preserve"> </t>
    </r>
    <r>
      <rPr>
        <b/>
        <sz val="11"/>
        <rFont val="Roboto"/>
        <charset val="204"/>
      </rPr>
      <t>ЖПОШӨ есебінсіз</t>
    </r>
    <r>
      <rPr>
        <b/>
        <sz val="11"/>
        <color theme="1"/>
        <rFont val="Roboto"/>
        <charset val="204"/>
      </rPr>
      <t xml:space="preserve">                                        </t>
    </r>
    <r>
      <rPr>
        <sz val="11"/>
        <color theme="1"/>
        <rFont val="Roboto"/>
        <charset val="204"/>
      </rPr>
      <t>1-жол + 2-жол + 3-жол + 0.001 x (4-жол + 5-жол + 6-жол)</t>
    </r>
  </si>
  <si>
    <r>
      <t>Жиынтық шығарындылардың сомасы ЖПОШӨ есебімен  (</t>
    </r>
    <r>
      <rPr>
        <b/>
        <sz val="12"/>
        <rFont val="Roboto"/>
        <charset val="204"/>
      </rPr>
      <t>СO</t>
    </r>
    <r>
      <rPr>
        <b/>
        <vertAlign val="subscript"/>
        <sz val="12"/>
        <rFont val="Roboto"/>
        <charset val="204"/>
      </rPr>
      <t xml:space="preserve">2 </t>
    </r>
    <r>
      <rPr>
        <b/>
        <sz val="12"/>
        <color indexed="8"/>
        <rFont val="Roboto"/>
        <charset val="204"/>
      </rPr>
      <t>баламасында)</t>
    </r>
  </si>
  <si>
    <r>
      <t xml:space="preserve">Халықтың жан басына шаққандағы парниктік газдардың жиынтық  шығарындылары                                </t>
    </r>
    <r>
      <rPr>
        <sz val="11"/>
        <color theme="1"/>
        <rFont val="Roboto"/>
        <charset val="204"/>
      </rPr>
      <t xml:space="preserve">   9 жол / 19 жол</t>
    </r>
  </si>
  <si>
    <t>Ақпарат көзі - Экология және табиғи ресурстар министрлігінің "Жасыл Даму" АҚ</t>
  </si>
  <si>
    <r>
      <t>CO</t>
    </r>
    <r>
      <rPr>
        <vertAlign val="subscript"/>
        <sz val="12"/>
        <color indexed="8"/>
        <rFont val="Roboto"/>
        <charset val="204"/>
      </rPr>
      <t xml:space="preserve">2 </t>
    </r>
    <r>
      <rPr>
        <sz val="12"/>
        <color indexed="8"/>
        <rFont val="Roboto"/>
        <charset val="204"/>
      </rPr>
      <t> </t>
    </r>
  </si>
  <si>
    <r>
      <t>N</t>
    </r>
    <r>
      <rPr>
        <vertAlign val="subscript"/>
        <sz val="12"/>
        <color indexed="8"/>
        <rFont val="Roboto"/>
        <charset val="204"/>
      </rPr>
      <t>2</t>
    </r>
    <r>
      <rPr>
        <sz val="12"/>
        <color indexed="8"/>
        <rFont val="Roboto"/>
        <charset val="204"/>
      </rPr>
      <t>O  </t>
    </r>
  </si>
  <si>
    <r>
      <t>CH</t>
    </r>
    <r>
      <rPr>
        <vertAlign val="subscript"/>
        <sz val="12"/>
        <color indexed="8"/>
        <rFont val="Roboto"/>
        <charset val="204"/>
      </rPr>
      <t xml:space="preserve">4 </t>
    </r>
    <r>
      <rPr>
        <sz val="12"/>
        <color indexed="8"/>
        <rFont val="Roboto"/>
        <charset val="204"/>
      </rPr>
      <t> </t>
    </r>
  </si>
  <si>
    <r>
      <t>CHF</t>
    </r>
    <r>
      <rPr>
        <vertAlign val="subscript"/>
        <sz val="12"/>
        <color indexed="8"/>
        <rFont val="Roboto"/>
        <charset val="204"/>
      </rPr>
      <t xml:space="preserve">3 </t>
    </r>
    <r>
      <rPr>
        <sz val="12"/>
        <color indexed="8"/>
        <rFont val="Roboto"/>
        <charset val="204"/>
      </rPr>
      <t> </t>
    </r>
  </si>
  <si>
    <r>
      <t>CH</t>
    </r>
    <r>
      <rPr>
        <vertAlign val="subscript"/>
        <sz val="12"/>
        <color indexed="8"/>
        <rFont val="Roboto"/>
        <charset val="204"/>
      </rPr>
      <t>2</t>
    </r>
    <r>
      <rPr>
        <sz val="12"/>
        <color indexed="8"/>
        <rFont val="Roboto"/>
        <charset val="204"/>
      </rPr>
      <t>F</t>
    </r>
    <r>
      <rPr>
        <vertAlign val="subscript"/>
        <sz val="12"/>
        <color indexed="8"/>
        <rFont val="Roboto"/>
        <charset val="204"/>
      </rPr>
      <t xml:space="preserve">2 </t>
    </r>
    <r>
      <rPr>
        <sz val="12"/>
        <color indexed="8"/>
        <rFont val="Roboto"/>
        <charset val="204"/>
      </rPr>
      <t> </t>
    </r>
  </si>
  <si>
    <r>
      <t>CHF</t>
    </r>
    <r>
      <rPr>
        <vertAlign val="subscript"/>
        <sz val="12"/>
        <color indexed="8"/>
        <rFont val="Roboto"/>
        <charset val="204"/>
      </rPr>
      <t>2</t>
    </r>
    <r>
      <rPr>
        <sz val="12"/>
        <color indexed="8"/>
        <rFont val="Roboto"/>
        <charset val="204"/>
      </rPr>
      <t>CF</t>
    </r>
    <r>
      <rPr>
        <vertAlign val="subscript"/>
        <sz val="12"/>
        <color indexed="8"/>
        <rFont val="Roboto"/>
        <charset val="204"/>
      </rPr>
      <t xml:space="preserve">3 </t>
    </r>
    <r>
      <rPr>
        <sz val="12"/>
        <color indexed="8"/>
        <rFont val="Roboto"/>
        <charset val="204"/>
      </rPr>
      <t> </t>
    </r>
  </si>
  <si>
    <r>
      <t>CH</t>
    </r>
    <r>
      <rPr>
        <vertAlign val="subscript"/>
        <sz val="12"/>
        <color indexed="8"/>
        <rFont val="Roboto"/>
        <charset val="204"/>
      </rPr>
      <t>2</t>
    </r>
    <r>
      <rPr>
        <sz val="12"/>
        <color indexed="8"/>
        <rFont val="Roboto"/>
        <charset val="204"/>
      </rPr>
      <t>FCF</t>
    </r>
    <r>
      <rPr>
        <vertAlign val="subscript"/>
        <sz val="12"/>
        <color indexed="8"/>
        <rFont val="Roboto"/>
        <charset val="204"/>
      </rPr>
      <t xml:space="preserve">3 </t>
    </r>
    <r>
      <rPr>
        <sz val="12"/>
        <color indexed="8"/>
        <rFont val="Roboto"/>
        <charset val="204"/>
      </rPr>
      <t> </t>
    </r>
  </si>
  <si>
    <r>
      <t>CH</t>
    </r>
    <r>
      <rPr>
        <vertAlign val="subscript"/>
        <sz val="12"/>
        <color indexed="8"/>
        <rFont val="Roboto"/>
        <charset val="204"/>
      </rPr>
      <t>3</t>
    </r>
    <r>
      <rPr>
        <sz val="12"/>
        <color indexed="8"/>
        <rFont val="Roboto"/>
        <charset val="204"/>
      </rPr>
      <t>CF</t>
    </r>
    <r>
      <rPr>
        <vertAlign val="subscript"/>
        <sz val="12"/>
        <color indexed="8"/>
        <rFont val="Roboto"/>
        <charset val="204"/>
      </rPr>
      <t xml:space="preserve">3 </t>
    </r>
    <r>
      <rPr>
        <sz val="12"/>
        <color indexed="8"/>
        <rFont val="Roboto"/>
        <charset val="204"/>
      </rPr>
      <t> </t>
    </r>
  </si>
  <si>
    <r>
      <t>CH</t>
    </r>
    <r>
      <rPr>
        <vertAlign val="subscript"/>
        <sz val="12"/>
        <color indexed="8"/>
        <rFont val="Roboto"/>
        <charset val="204"/>
      </rPr>
      <t>3</t>
    </r>
    <r>
      <rPr>
        <sz val="12"/>
        <color indexed="8"/>
        <rFont val="Roboto"/>
        <charset val="204"/>
      </rPr>
      <t>CHF</t>
    </r>
    <r>
      <rPr>
        <vertAlign val="subscript"/>
        <sz val="12"/>
        <color indexed="8"/>
        <rFont val="Roboto"/>
        <charset val="204"/>
      </rPr>
      <t xml:space="preserve">2 </t>
    </r>
    <r>
      <rPr>
        <sz val="12"/>
        <color indexed="8"/>
        <rFont val="Roboto"/>
        <charset val="204"/>
      </rPr>
      <t> </t>
    </r>
  </si>
  <si>
    <r>
      <t>CF</t>
    </r>
    <r>
      <rPr>
        <vertAlign val="subscript"/>
        <sz val="12"/>
        <color indexed="8"/>
        <rFont val="Roboto"/>
        <charset val="204"/>
      </rPr>
      <t>3</t>
    </r>
    <r>
      <rPr>
        <sz val="12"/>
        <color indexed="8"/>
        <rFont val="Roboto"/>
        <charset val="204"/>
      </rPr>
      <t>CHFCF</t>
    </r>
    <r>
      <rPr>
        <vertAlign val="subscript"/>
        <sz val="12"/>
        <color indexed="8"/>
        <rFont val="Roboto"/>
        <charset val="204"/>
      </rPr>
      <t xml:space="preserve">3 </t>
    </r>
    <r>
      <rPr>
        <sz val="12"/>
        <color indexed="8"/>
        <rFont val="Roboto"/>
        <charset val="204"/>
      </rPr>
      <t> </t>
    </r>
  </si>
  <si>
    <r>
      <t>CF</t>
    </r>
    <r>
      <rPr>
        <vertAlign val="subscript"/>
        <sz val="12"/>
        <color indexed="8"/>
        <rFont val="Roboto"/>
        <charset val="204"/>
      </rPr>
      <t>3</t>
    </r>
    <r>
      <rPr>
        <sz val="12"/>
        <color indexed="8"/>
        <rFont val="Roboto"/>
        <charset val="204"/>
      </rPr>
      <t>CH</t>
    </r>
    <r>
      <rPr>
        <vertAlign val="subscript"/>
        <sz val="12"/>
        <color indexed="8"/>
        <rFont val="Roboto"/>
        <charset val="204"/>
      </rPr>
      <t>2</t>
    </r>
    <r>
      <rPr>
        <sz val="12"/>
        <color indexed="8"/>
        <rFont val="Roboto"/>
        <charset val="204"/>
      </rPr>
      <t>CF</t>
    </r>
    <r>
      <rPr>
        <vertAlign val="subscript"/>
        <sz val="12"/>
        <color indexed="8"/>
        <rFont val="Roboto"/>
        <charset val="204"/>
      </rPr>
      <t xml:space="preserve">3 </t>
    </r>
    <r>
      <rPr>
        <sz val="12"/>
        <color indexed="8"/>
        <rFont val="Roboto"/>
        <charset val="204"/>
      </rPr>
      <t> </t>
    </r>
  </si>
  <si>
    <r>
      <t>CHF</t>
    </r>
    <r>
      <rPr>
        <vertAlign val="subscript"/>
        <sz val="12"/>
        <color indexed="8"/>
        <rFont val="Roboto"/>
        <charset val="204"/>
      </rPr>
      <t>2</t>
    </r>
    <r>
      <rPr>
        <sz val="12"/>
        <color indexed="8"/>
        <rFont val="Roboto"/>
        <charset val="204"/>
      </rPr>
      <t>CH</t>
    </r>
    <r>
      <rPr>
        <vertAlign val="subscript"/>
        <sz val="12"/>
        <color indexed="8"/>
        <rFont val="Roboto"/>
        <charset val="204"/>
      </rPr>
      <t>2</t>
    </r>
    <r>
      <rPr>
        <sz val="12"/>
        <color indexed="8"/>
        <rFont val="Roboto"/>
        <charset val="204"/>
      </rPr>
      <t>CF</t>
    </r>
    <r>
      <rPr>
        <vertAlign val="subscript"/>
        <sz val="12"/>
        <color indexed="8"/>
        <rFont val="Roboto"/>
        <charset val="204"/>
      </rPr>
      <t xml:space="preserve">3 </t>
    </r>
    <r>
      <rPr>
        <sz val="12"/>
        <color indexed="8"/>
        <rFont val="Roboto"/>
        <charset val="204"/>
      </rPr>
      <t> </t>
    </r>
  </si>
  <si>
    <r>
      <t>CH</t>
    </r>
    <r>
      <rPr>
        <vertAlign val="subscript"/>
        <sz val="12"/>
        <color indexed="8"/>
        <rFont val="Roboto"/>
        <charset val="204"/>
      </rPr>
      <t>3</t>
    </r>
    <r>
      <rPr>
        <sz val="12"/>
        <color indexed="8"/>
        <rFont val="Roboto"/>
        <charset val="204"/>
      </rPr>
      <t>CF</t>
    </r>
    <r>
      <rPr>
        <vertAlign val="subscript"/>
        <sz val="12"/>
        <color indexed="8"/>
        <rFont val="Roboto"/>
        <charset val="204"/>
      </rPr>
      <t>2</t>
    </r>
    <r>
      <rPr>
        <sz val="12"/>
        <color indexed="8"/>
        <rFont val="Roboto"/>
        <charset val="204"/>
      </rPr>
      <t>CH</t>
    </r>
    <r>
      <rPr>
        <vertAlign val="subscript"/>
        <sz val="12"/>
        <color indexed="8"/>
        <rFont val="Roboto"/>
        <charset val="204"/>
      </rPr>
      <t>2</t>
    </r>
    <r>
      <rPr>
        <sz val="12"/>
        <color indexed="8"/>
        <rFont val="Roboto"/>
        <charset val="204"/>
      </rPr>
      <t>CF</t>
    </r>
    <r>
      <rPr>
        <vertAlign val="subscript"/>
        <sz val="12"/>
        <color indexed="8"/>
        <rFont val="Roboto"/>
        <charset val="204"/>
      </rPr>
      <t xml:space="preserve">3 </t>
    </r>
    <r>
      <rPr>
        <sz val="12"/>
        <color indexed="8"/>
        <rFont val="Roboto"/>
        <charset val="204"/>
      </rPr>
      <t> </t>
    </r>
  </si>
  <si>
    <r>
      <t>CF</t>
    </r>
    <r>
      <rPr>
        <vertAlign val="subscript"/>
        <sz val="12"/>
        <color indexed="8"/>
        <rFont val="Roboto"/>
        <charset val="204"/>
      </rPr>
      <t>3</t>
    </r>
    <r>
      <rPr>
        <sz val="12"/>
        <color indexed="8"/>
        <rFont val="Roboto"/>
        <charset val="204"/>
      </rPr>
      <t>CHFCHFCF</t>
    </r>
    <r>
      <rPr>
        <vertAlign val="subscript"/>
        <sz val="12"/>
        <color indexed="8"/>
        <rFont val="Roboto"/>
        <charset val="204"/>
      </rPr>
      <t>2</t>
    </r>
    <r>
      <rPr>
        <sz val="12"/>
        <color indexed="8"/>
        <rFont val="Roboto"/>
        <charset val="204"/>
      </rPr>
      <t>CF</t>
    </r>
    <r>
      <rPr>
        <vertAlign val="subscript"/>
        <sz val="12"/>
        <color indexed="8"/>
        <rFont val="Roboto"/>
        <charset val="204"/>
      </rPr>
      <t xml:space="preserve">3 </t>
    </r>
    <r>
      <rPr>
        <sz val="12"/>
        <color indexed="8"/>
        <rFont val="Roboto"/>
        <charset val="204"/>
      </rPr>
      <t> </t>
    </r>
  </si>
  <si>
    <r>
      <t>NF</t>
    </r>
    <r>
      <rPr>
        <vertAlign val="subscript"/>
        <sz val="12"/>
        <color indexed="8"/>
        <rFont val="Roboto"/>
        <charset val="204"/>
      </rPr>
      <t xml:space="preserve">3 </t>
    </r>
    <r>
      <rPr>
        <sz val="12"/>
        <color indexed="8"/>
        <rFont val="Roboto"/>
        <charset val="204"/>
      </rPr>
      <t> </t>
    </r>
  </si>
  <si>
    <r>
      <t>CF</t>
    </r>
    <r>
      <rPr>
        <vertAlign val="subscript"/>
        <sz val="12"/>
        <color indexed="8"/>
        <rFont val="Roboto"/>
        <charset val="204"/>
      </rPr>
      <t xml:space="preserve">4 </t>
    </r>
    <r>
      <rPr>
        <sz val="12"/>
        <color indexed="8"/>
        <rFont val="Roboto"/>
        <charset val="204"/>
      </rPr>
      <t> </t>
    </r>
  </si>
  <si>
    <r>
      <t>C</t>
    </r>
    <r>
      <rPr>
        <vertAlign val="subscript"/>
        <sz val="12"/>
        <color indexed="8"/>
        <rFont val="Roboto"/>
        <charset val="204"/>
      </rPr>
      <t>2</t>
    </r>
    <r>
      <rPr>
        <sz val="12"/>
        <color indexed="8"/>
        <rFont val="Roboto"/>
        <charset val="204"/>
      </rPr>
      <t>F</t>
    </r>
    <r>
      <rPr>
        <vertAlign val="subscript"/>
        <sz val="12"/>
        <color indexed="8"/>
        <rFont val="Roboto"/>
        <charset val="204"/>
      </rPr>
      <t xml:space="preserve">6 </t>
    </r>
    <r>
      <rPr>
        <sz val="12"/>
        <color indexed="8"/>
        <rFont val="Roboto"/>
        <charset val="204"/>
      </rPr>
      <t> </t>
    </r>
  </si>
  <si>
    <r>
      <t>C</t>
    </r>
    <r>
      <rPr>
        <vertAlign val="subscript"/>
        <sz val="12"/>
        <color indexed="8"/>
        <rFont val="Roboto"/>
        <charset val="204"/>
      </rPr>
      <t>3</t>
    </r>
    <r>
      <rPr>
        <sz val="12"/>
        <color indexed="8"/>
        <rFont val="Roboto"/>
        <charset val="204"/>
      </rPr>
      <t>F</t>
    </r>
    <r>
      <rPr>
        <vertAlign val="subscript"/>
        <sz val="12"/>
        <color indexed="8"/>
        <rFont val="Roboto"/>
        <charset val="204"/>
      </rPr>
      <t>8</t>
    </r>
  </si>
  <si>
    <r>
      <t>C</t>
    </r>
    <r>
      <rPr>
        <vertAlign val="subscript"/>
        <sz val="12"/>
        <color indexed="8"/>
        <rFont val="Roboto"/>
        <charset val="204"/>
      </rPr>
      <t>4</t>
    </r>
    <r>
      <rPr>
        <sz val="12"/>
        <color indexed="8"/>
        <rFont val="Roboto"/>
        <charset val="204"/>
      </rPr>
      <t>F</t>
    </r>
    <r>
      <rPr>
        <vertAlign val="subscript"/>
        <sz val="12"/>
        <color indexed="8"/>
        <rFont val="Roboto"/>
        <charset val="204"/>
      </rPr>
      <t>8</t>
    </r>
  </si>
  <si>
    <r>
      <t>SF</t>
    </r>
    <r>
      <rPr>
        <vertAlign val="subscript"/>
        <sz val="12"/>
        <color indexed="8"/>
        <rFont val="Roboto"/>
        <charset val="204"/>
      </rPr>
      <t xml:space="preserve">6 </t>
    </r>
    <r>
      <rPr>
        <sz val="12"/>
        <color indexed="8"/>
        <rFont val="Roboto"/>
        <charset val="204"/>
      </rPr>
      <t> </t>
    </r>
  </si>
  <si>
    <t>Шығарындылардың үлес салмағы (ЖПОШӨ санамағанда)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</si>
</sst>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Red]0.0"/>
    <numFmt numFmtId="165" formatCode="#,##0.0"/>
    <numFmt numFmtId="166" formatCode="0.0"/>
  </numFmts>
  <fonts count="24" x14ac:knownFonts="1">
    <font>
      <sz val="11"/>
      <color theme="1"/>
      <name val="Calibri"/>
      <family val="2"/>
      <scheme val="minor"/>
    </font>
    <font>
      <sz val="8"/>
      <name val="Calibri"/>
      <family val="2"/>
    </font>
    <font>
      <b/>
      <sz val="12"/>
      <color indexed="8"/>
      <name val="Roboto"/>
      <charset val="204"/>
    </font>
    <font>
      <sz val="11"/>
      <color theme="1"/>
      <name val="Roboto"/>
      <charset val="204"/>
    </font>
    <font>
      <b/>
      <sz val="11"/>
      <color indexed="8"/>
      <name val="Roboto"/>
      <charset val="204"/>
    </font>
    <font>
      <sz val="11"/>
      <color indexed="8"/>
      <name val="Roboto"/>
      <charset val="204"/>
    </font>
    <font>
      <sz val="12"/>
      <color indexed="8"/>
      <name val="Roboto"/>
      <charset val="204"/>
    </font>
    <font>
      <vertAlign val="subscript"/>
      <sz val="12"/>
      <color indexed="8"/>
      <name val="Roboto"/>
      <charset val="204"/>
    </font>
    <font>
      <sz val="12"/>
      <name val="Roboto"/>
      <charset val="204"/>
    </font>
    <font>
      <vertAlign val="subscript"/>
      <sz val="12"/>
      <name val="Roboto"/>
      <charset val="204"/>
    </font>
    <font>
      <sz val="11"/>
      <name val="Roboto"/>
      <charset val="204"/>
    </font>
    <font>
      <b/>
      <sz val="11"/>
      <color theme="1"/>
      <name val="Roboto"/>
      <charset val="204"/>
    </font>
    <font>
      <b/>
      <sz val="11"/>
      <color indexed="10"/>
      <name val="Roboto"/>
      <charset val="204"/>
    </font>
    <font>
      <b/>
      <sz val="11"/>
      <name val="Roboto"/>
      <charset val="204"/>
    </font>
    <font>
      <b/>
      <sz val="12"/>
      <name val="Roboto"/>
      <charset val="204"/>
    </font>
    <font>
      <b/>
      <vertAlign val="subscript"/>
      <sz val="12"/>
      <name val="Roboto"/>
      <charset val="204"/>
    </font>
    <font>
      <sz val="12"/>
      <color theme="1"/>
      <name val="Roboto"/>
      <charset val="204"/>
    </font>
    <font>
      <b/>
      <sz val="12"/>
      <color theme="1"/>
      <name val="Roboto"/>
      <charset val="204"/>
    </font>
    <font>
      <b/>
      <i/>
      <sz val="12"/>
      <color indexed="8"/>
      <name val="Roboto"/>
      <charset val="204"/>
    </font>
    <font>
      <i/>
      <sz val="12"/>
      <color indexed="8"/>
      <name val="Roboto"/>
      <charset val="204"/>
    </font>
    <font>
      <i/>
      <sz val="12"/>
      <color theme="1"/>
      <name val="Roboto"/>
      <charset val="204"/>
    </font>
    <font>
      <b/>
      <sz val="14"/>
      <color indexed="8"/>
      <name val="Roboto"/>
      <charset val="204"/>
    </font>
    <font>
      <b/>
      <sz val="14"/>
      <color theme="1"/>
      <name val="Roboto"/>
      <charset val="204"/>
    </font>
    <font>
      <sz val="14"/>
      <color theme="1"/>
      <name val="Roboto"/>
      <charset val="204"/>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B8CCE4"/>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0">
    <xf numFmtId="0" fontId="0" fillId="0" borderId="0" xfId="0"/>
    <xf numFmtId="0" fontId="3" fillId="0" borderId="0" xfId="0" applyFont="1"/>
    <xf numFmtId="0" fontId="3" fillId="4" borderId="1" xfId="0" applyFont="1" applyFill="1" applyBorder="1"/>
    <xf numFmtId="0" fontId="3" fillId="4" borderId="1" xfId="0" applyFont="1" applyFill="1" applyBorder="1" applyAlignment="1">
      <alignment vertical="center"/>
    </xf>
    <xf numFmtId="0" fontId="3" fillId="0" borderId="1" xfId="0" applyFont="1" applyBorder="1"/>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3" fillId="3" borderId="1" xfId="0" applyFont="1" applyFill="1" applyBorder="1" applyAlignment="1">
      <alignment horizontal="center" vertical="center"/>
    </xf>
    <xf numFmtId="0" fontId="6" fillId="2" borderId="1" xfId="0" applyFont="1" applyFill="1" applyBorder="1" applyAlignment="1">
      <alignment horizontal="left" vertical="top" wrapText="1"/>
    </xf>
    <xf numFmtId="2" fontId="5" fillId="5" borderId="1" xfId="0" applyNumberFormat="1" applyFont="1" applyFill="1" applyBorder="1" applyAlignment="1">
      <alignment horizontal="right" vertical="center" wrapText="1"/>
    </xf>
    <xf numFmtId="0" fontId="8" fillId="2"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10" fillId="3" borderId="1" xfId="0" applyFont="1" applyFill="1" applyBorder="1" applyAlignment="1">
      <alignment horizontal="left" vertical="center" wrapText="1"/>
    </xf>
    <xf numFmtId="0" fontId="4" fillId="0" borderId="1" xfId="0" applyFont="1" applyFill="1" applyBorder="1" applyAlignment="1">
      <alignment horizontal="center" vertical="top" wrapText="1"/>
    </xf>
    <xf numFmtId="2" fontId="3" fillId="6" borderId="1" xfId="0" applyNumberFormat="1" applyFont="1" applyFill="1" applyBorder="1" applyAlignment="1" applyProtection="1">
      <alignment horizontal="right" wrapText="1"/>
    </xf>
    <xf numFmtId="0" fontId="2"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3" fillId="4" borderId="1" xfId="0" applyFont="1" applyFill="1" applyBorder="1" applyAlignment="1">
      <alignment horizontal="center" vertical="center"/>
    </xf>
    <xf numFmtId="0" fontId="4" fillId="4" borderId="1" xfId="0" applyFont="1" applyFill="1" applyBorder="1" applyAlignment="1">
      <alignment vertical="center" wrapText="1"/>
    </xf>
    <xf numFmtId="0" fontId="4" fillId="2" borderId="1" xfId="0" applyFont="1" applyFill="1" applyBorder="1" applyAlignment="1">
      <alignment horizontal="left" vertical="center" wrapText="1"/>
    </xf>
    <xf numFmtId="2" fontId="3" fillId="7" borderId="1" xfId="0" applyNumberFormat="1" applyFont="1" applyFill="1" applyBorder="1" applyAlignment="1">
      <alignment horizontal="right" vertical="center"/>
    </xf>
    <xf numFmtId="0" fontId="6"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3" borderId="1" xfId="0" applyFont="1" applyFill="1" applyBorder="1" applyAlignment="1">
      <alignment horizontal="left" vertical="center" wrapText="1"/>
    </xf>
    <xf numFmtId="0" fontId="2" fillId="0" borderId="1" xfId="0" applyFont="1" applyFill="1" applyBorder="1" applyAlignment="1">
      <alignment horizontal="left" vertical="top" wrapText="1"/>
    </xf>
    <xf numFmtId="2" fontId="3" fillId="5" borderId="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top" wrapText="1"/>
    </xf>
    <xf numFmtId="0" fontId="5" fillId="5" borderId="11" xfId="0" applyFont="1" applyFill="1" applyBorder="1" applyAlignment="1">
      <alignment horizontal="right" wrapText="1"/>
    </xf>
    <xf numFmtId="166" fontId="5" fillId="5" borderId="11" xfId="0" applyNumberFormat="1" applyFont="1" applyFill="1" applyBorder="1" applyAlignment="1">
      <alignment horizontal="right" wrapText="1"/>
    </xf>
    <xf numFmtId="166" fontId="5" fillId="5" borderId="4" xfId="0" applyNumberFormat="1" applyFont="1" applyFill="1" applyBorder="1" applyAlignment="1">
      <alignment horizontal="right" wrapText="1"/>
    </xf>
    <xf numFmtId="166" fontId="5" fillId="5" borderId="0" xfId="0" applyNumberFormat="1" applyFont="1" applyFill="1" applyBorder="1" applyAlignment="1">
      <alignment horizontal="right" wrapText="1"/>
    </xf>
    <xf numFmtId="166" fontId="5" fillId="5" borderId="1" xfId="0" applyNumberFormat="1" applyFont="1" applyFill="1" applyBorder="1" applyAlignment="1">
      <alignment horizontal="right" wrapText="1"/>
    </xf>
    <xf numFmtId="166" fontId="5" fillId="5" borderId="10" xfId="0" applyNumberFormat="1" applyFont="1" applyFill="1" applyBorder="1" applyAlignment="1">
      <alignment horizontal="right" wrapText="1"/>
    </xf>
    <xf numFmtId="166" fontId="5" fillId="5" borderId="13" xfId="0" applyNumberFormat="1" applyFont="1" applyFill="1" applyBorder="1" applyAlignment="1">
      <alignment horizontal="right" wrapText="1"/>
    </xf>
    <xf numFmtId="0" fontId="5" fillId="5" borderId="1" xfId="0" applyFont="1" applyFill="1" applyBorder="1" applyAlignment="1">
      <alignment horizontal="right" wrapText="1"/>
    </xf>
    <xf numFmtId="164" fontId="3" fillId="8" borderId="12" xfId="0" applyNumberFormat="1" applyFont="1" applyFill="1" applyBorder="1"/>
    <xf numFmtId="0" fontId="13" fillId="2" borderId="1" xfId="0" applyFont="1" applyFill="1" applyBorder="1" applyAlignment="1">
      <alignment horizontal="left" vertical="center" wrapText="1"/>
    </xf>
    <xf numFmtId="2" fontId="11" fillId="6" borderId="11" xfId="0" applyNumberFormat="1" applyFont="1" applyFill="1" applyBorder="1" applyAlignment="1" applyProtection="1">
      <alignment horizontal="right" wrapText="1"/>
    </xf>
    <xf numFmtId="2" fontId="11" fillId="6" borderId="1" xfId="0" applyNumberFormat="1" applyFont="1" applyFill="1" applyBorder="1" applyAlignment="1" applyProtection="1">
      <alignment horizontal="right" wrapText="1"/>
    </xf>
    <xf numFmtId="165" fontId="3" fillId="5" borderId="1" xfId="0" applyNumberFormat="1" applyFont="1" applyFill="1" applyBorder="1" applyAlignment="1">
      <alignment horizontal="right" wrapText="1"/>
    </xf>
    <xf numFmtId="165" fontId="3" fillId="5" borderId="10" xfId="0" applyNumberFormat="1" applyFont="1" applyFill="1" applyBorder="1" applyAlignment="1">
      <alignment horizontal="right" wrapText="1"/>
    </xf>
    <xf numFmtId="165" fontId="3" fillId="5" borderId="13" xfId="0" applyNumberFormat="1" applyFont="1" applyFill="1" applyBorder="1" applyAlignment="1">
      <alignment horizontal="right" wrapText="1"/>
    </xf>
    <xf numFmtId="0" fontId="3" fillId="5" borderId="13" xfId="0" applyFont="1" applyFill="1" applyBorder="1" applyAlignment="1" applyProtection="1">
      <alignment horizontal="right" wrapText="1"/>
      <protection locked="0"/>
    </xf>
    <xf numFmtId="164" fontId="3" fillId="8" borderId="12" xfId="0" applyNumberFormat="1" applyFont="1" applyFill="1" applyBorder="1" applyAlignment="1">
      <alignment vertical="top"/>
    </xf>
    <xf numFmtId="2" fontId="11" fillId="6" borderId="12" xfId="0" applyNumberFormat="1" applyFont="1" applyFill="1" applyBorder="1" applyAlignment="1" applyProtection="1">
      <alignment horizontal="right" wrapText="1"/>
    </xf>
    <xf numFmtId="164" fontId="5" fillId="5" borderId="1" xfId="0" applyNumberFormat="1" applyFont="1" applyFill="1" applyBorder="1" applyAlignment="1">
      <alignment horizontal="right" wrapText="1"/>
    </xf>
    <xf numFmtId="164" fontId="5" fillId="5" borderId="10" xfId="0" applyNumberFormat="1" applyFont="1" applyFill="1" applyBorder="1" applyAlignment="1">
      <alignment horizontal="right" wrapText="1"/>
    </xf>
    <xf numFmtId="164" fontId="3" fillId="5" borderId="10" xfId="0" applyNumberFormat="1" applyFont="1" applyFill="1" applyBorder="1" applyAlignment="1">
      <alignment horizontal="right"/>
    </xf>
    <xf numFmtId="164" fontId="3" fillId="5" borderId="1" xfId="0" applyNumberFormat="1" applyFont="1" applyFill="1" applyBorder="1" applyAlignment="1">
      <alignment horizontal="right"/>
    </xf>
    <xf numFmtId="0" fontId="3" fillId="5" borderId="1" xfId="0" applyFont="1" applyFill="1" applyBorder="1" applyAlignment="1" applyProtection="1">
      <alignment horizontal="right" wrapText="1"/>
      <protection locked="0"/>
    </xf>
    <xf numFmtId="164" fontId="3" fillId="8" borderId="12" xfId="0" applyNumberFormat="1" applyFont="1" applyFill="1" applyBorder="1" applyAlignment="1"/>
    <xf numFmtId="0" fontId="16" fillId="3" borderId="0" xfId="0" applyFont="1" applyFill="1" applyBorder="1" applyAlignment="1">
      <alignment horizontal="center" vertical="center"/>
    </xf>
    <xf numFmtId="0" fontId="3" fillId="2" borderId="0" xfId="0" applyFont="1" applyFill="1" applyAlignment="1">
      <alignment horizontal="center" vertical="center"/>
    </xf>
    <xf numFmtId="0" fontId="6" fillId="2" borderId="0" xfId="0" applyFont="1" applyFill="1" applyAlignment="1">
      <alignment horizontal="center" vertical="center"/>
    </xf>
    <xf numFmtId="2" fontId="3" fillId="0" borderId="0" xfId="0" applyNumberFormat="1" applyFont="1"/>
    <xf numFmtId="0" fontId="3" fillId="2" borderId="0"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xf numFmtId="0" fontId="17" fillId="0" borderId="2" xfId="0" applyFont="1" applyBorder="1" applyAlignment="1">
      <alignment vertical="center"/>
    </xf>
    <xf numFmtId="0" fontId="3" fillId="0" borderId="3" xfId="0" applyFont="1" applyBorder="1" applyAlignment="1">
      <alignment horizontal="center" vertical="center"/>
    </xf>
    <xf numFmtId="0" fontId="3" fillId="0" borderId="3" xfId="0" applyFont="1" applyBorder="1"/>
    <xf numFmtId="0" fontId="3" fillId="0" borderId="4" xfId="0" applyFont="1" applyBorder="1"/>
    <xf numFmtId="0" fontId="16" fillId="0" borderId="5" xfId="0" applyFont="1" applyBorder="1" applyAlignment="1">
      <alignment vertical="center"/>
    </xf>
    <xf numFmtId="0" fontId="16" fillId="0" borderId="0" xfId="0" applyFont="1" applyBorder="1" applyAlignment="1">
      <alignment horizontal="center" vertical="center"/>
    </xf>
    <xf numFmtId="0" fontId="16" fillId="0" borderId="0" xfId="0" applyFont="1" applyBorder="1"/>
    <xf numFmtId="0" fontId="3" fillId="0" borderId="0" xfId="0" applyFont="1" applyBorder="1"/>
    <xf numFmtId="0" fontId="3" fillId="0" borderId="6" xfId="0" applyFont="1" applyBorder="1"/>
    <xf numFmtId="0" fontId="2" fillId="0" borderId="5" xfId="0" applyFont="1" applyFill="1" applyBorder="1" applyAlignment="1">
      <alignment horizontal="left" vertical="center" wrapText="1"/>
    </xf>
    <xf numFmtId="0" fontId="2"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top" wrapText="1"/>
    </xf>
    <xf numFmtId="0" fontId="3" fillId="2" borderId="6" xfId="0" applyFont="1" applyFill="1" applyBorder="1"/>
    <xf numFmtId="0" fontId="19" fillId="0" borderId="5"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top"/>
    </xf>
    <xf numFmtId="0" fontId="20" fillId="0" borderId="0" xfId="0" applyFont="1" applyBorder="1" applyAlignment="1">
      <alignment horizontal="left" vertical="top"/>
    </xf>
    <xf numFmtId="0" fontId="21" fillId="0" borderId="5" xfId="0"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wrapText="1"/>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8" xfId="0" applyFont="1" applyBorder="1"/>
    <xf numFmtId="0" fontId="3" fillId="0" borderId="9" xfId="0" applyFont="1" applyBorder="1"/>
    <xf numFmtId="0" fontId="3" fillId="0" borderId="0" xfId="0" applyFont="1" applyAlignment="1">
      <alignment vertical="center"/>
    </xf>
    <xf numFmtId="0" fontId="3" fillId="0" borderId="0" xfId="0" applyFont="1" applyAlignment="1">
      <alignment horizontal="center" vertical="center"/>
    </xf>
    <xf numFmtId="0" fontId="22" fillId="0" borderId="0" xfId="0" applyFont="1" applyAlignment="1">
      <alignment horizontal="center"/>
    </xf>
    <xf numFmtId="0" fontId="3" fillId="0" borderId="0" xfId="0" applyFont="1" applyAlignment="1">
      <alignment vertical="top"/>
    </xf>
    <xf numFmtId="0" fontId="3" fillId="0" borderId="0" xfId="0" applyFont="1" applyBorder="1" applyAlignment="1">
      <alignment horizontal="center" vertical="center" wrapText="1"/>
    </xf>
    <xf numFmtId="0" fontId="16" fillId="0" borderId="1" xfId="0" applyFont="1" applyBorder="1" applyAlignment="1">
      <alignment horizontal="left"/>
    </xf>
    <xf numFmtId="0" fontId="17" fillId="0" borderId="1" xfId="0" applyFont="1" applyBorder="1" applyAlignment="1">
      <alignment horizontal="left" wrapText="1"/>
    </xf>
    <xf numFmtId="0" fontId="17" fillId="0" borderId="1" xfId="0" applyFont="1" applyBorder="1" applyAlignment="1">
      <alignment horizontal="left" vertical="center" wrapText="1"/>
    </xf>
    <xf numFmtId="0" fontId="23" fillId="0" borderId="0" xfId="0" applyFont="1"/>
    <xf numFmtId="0" fontId="16" fillId="0" borderId="1" xfId="0" applyFont="1" applyBorder="1" applyAlignment="1">
      <alignment vertical="center" wrapText="1"/>
    </xf>
    <xf numFmtId="0" fontId="16" fillId="0" borderId="1" xfId="0" applyFont="1" applyBorder="1"/>
    <xf numFmtId="0" fontId="16" fillId="3" borderId="1" xfId="0" applyFont="1" applyFill="1" applyBorder="1" applyAlignment="1">
      <alignment vertical="center" wrapText="1"/>
    </xf>
    <xf numFmtId="0" fontId="16" fillId="0" borderId="1" xfId="0" applyFont="1" applyBorder="1" applyAlignment="1">
      <alignment horizontal="left" vertical="center" wrapText="1"/>
    </xf>
    <xf numFmtId="0" fontId="3" fillId="0" borderId="1" xfId="0" applyFont="1" applyBorder="1" applyAlignment="1">
      <alignment horizontal="left"/>
    </xf>
    <xf numFmtId="4" fontId="3" fillId="9" borderId="1" xfId="0" applyNumberFormat="1" applyFont="1" applyFill="1" applyBorder="1" applyAlignment="1">
      <alignment vertical="center" wrapText="1"/>
    </xf>
    <xf numFmtId="0" fontId="3" fillId="0" borderId="1" xfId="0" applyFont="1" applyBorder="1" applyAlignment="1">
      <alignment wrapText="1"/>
    </xf>
    <xf numFmtId="0" fontId="5" fillId="0" borderId="1" xfId="0" applyFont="1" applyBorder="1" applyAlignment="1">
      <alignment wrapText="1"/>
    </xf>
    <xf numFmtId="17" fontId="3" fillId="0" borderId="1" xfId="0" applyNumberFormat="1" applyFont="1" applyBorder="1"/>
    <xf numFmtId="2" fontId="5" fillId="5" borderId="10" xfId="0" applyNumberFormat="1" applyFont="1" applyFill="1" applyBorder="1" applyAlignment="1">
      <alignment horizontal="right" vertical="center" wrapText="1"/>
    </xf>
    <xf numFmtId="2" fontId="3" fillId="6" borderId="10" xfId="0" applyNumberFormat="1" applyFont="1" applyFill="1" applyBorder="1" applyAlignment="1" applyProtection="1">
      <alignment horizontal="right" wrapText="1"/>
    </xf>
    <xf numFmtId="0" fontId="19" fillId="0" borderId="5"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5" xfId="0" applyFont="1" applyFill="1" applyBorder="1" applyAlignment="1">
      <alignment horizontal="left" vertical="top"/>
    </xf>
    <xf numFmtId="0" fontId="19" fillId="0" borderId="0" xfId="0" applyFont="1" applyFill="1" applyBorder="1" applyAlignment="1">
      <alignment horizontal="left" vertical="top"/>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18" fillId="0" borderId="5" xfId="0" applyFont="1" applyFill="1" applyBorder="1" applyAlignment="1">
      <alignment horizontal="left" vertical="top"/>
    </xf>
    <xf numFmtId="0" fontId="18" fillId="0" borderId="0" xfId="0" applyFont="1" applyFill="1" applyBorder="1" applyAlignment="1">
      <alignment horizontal="left" vertical="top"/>
    </xf>
    <xf numFmtId="0" fontId="2" fillId="2" borderId="0" xfId="0" applyFont="1" applyFill="1" applyAlignment="1">
      <alignment horizontal="justify"/>
    </xf>
    <xf numFmtId="0" fontId="6" fillId="2" borderId="0" xfId="0" applyFont="1" applyFill="1" applyAlignment="1">
      <alignment horizontal="justify"/>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2" fillId="5" borderId="0"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22" fillId="0" borderId="0" xfId="0" applyFont="1" applyAlignment="1">
      <alignment horizontal="center"/>
    </xf>
    <xf numFmtId="0" fontId="11" fillId="0" borderId="1" xfId="0" applyFont="1" applyBorder="1" applyAlignment="1">
      <alignment horizontal="left"/>
    </xf>
    <xf numFmtId="0" fontId="3" fillId="0" borderId="1" xfId="0" applyFont="1" applyBorder="1" applyAlignment="1">
      <alignment horizontal="left"/>
    </xf>
    <xf numFmtId="0" fontId="5" fillId="0" borderId="1" xfId="0" applyFont="1" applyBorder="1" applyAlignment="1">
      <alignment horizontal="left" wrapText="1"/>
    </xf>
    <xf numFmtId="0" fontId="3" fillId="0" borderId="1" xfId="0" applyFont="1" applyBorder="1" applyAlignment="1">
      <alignment horizontal="left"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3" fillId="0" borderId="0" xfId="0" applyFont="1" applyBorder="1" applyAlignment="1">
      <alignment horizontal="center" vertical="center" wrapText="1"/>
    </xf>
    <xf numFmtId="0" fontId="3" fillId="9" borderId="4" xfId="0" applyFont="1" applyFill="1" applyBorder="1" applyAlignment="1">
      <alignment horizontal="left" vertical="center" wrapText="1"/>
    </xf>
    <xf numFmtId="0" fontId="3" fillId="9" borderId="6" xfId="0" applyFont="1" applyFill="1" applyBorder="1" applyAlignment="1">
      <alignment horizontal="left" vertical="center" wrapText="1"/>
    </xf>
  </cellXfs>
  <cellStyles count="1">
    <cellStyle name="Обычный" xfId="0" builtinId="0"/>
  </cellStyles>
  <dxfs count="0"/>
  <tableStyles count="1" defaultTableStyle="TableStyleMedium2"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tabSelected="1" zoomScale="60" zoomScaleNormal="60" workbookViewId="0">
      <selection activeCell="B2" sqref="B2"/>
    </sheetView>
  </sheetViews>
  <sheetFormatPr defaultColWidth="8.85546875" defaultRowHeight="15" x14ac:dyDescent="0.25"/>
  <cols>
    <col min="1" max="1" width="6.140625" style="1" customWidth="1"/>
    <col min="2" max="2" width="47.7109375" style="83" customWidth="1"/>
    <col min="3" max="3" width="16.85546875" style="84" customWidth="1"/>
    <col min="4" max="26" width="10.28515625" style="1" customWidth="1"/>
    <col min="27" max="27" width="12" style="1" customWidth="1"/>
    <col min="28" max="16384" width="8.85546875" style="1"/>
  </cols>
  <sheetData>
    <row r="1" spans="1:28" ht="26.25" customHeight="1" x14ac:dyDescent="0.25">
      <c r="A1" s="115" t="s">
        <v>59</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row>
    <row r="2" spans="1:28" ht="16.5" customHeight="1" x14ac:dyDescent="0.25">
      <c r="A2" s="2"/>
      <c r="B2" s="3"/>
      <c r="C2" s="113" t="s">
        <v>60</v>
      </c>
      <c r="D2" s="114"/>
      <c r="E2" s="114"/>
      <c r="F2" s="114"/>
      <c r="G2" s="114"/>
      <c r="H2" s="114"/>
      <c r="I2" s="114"/>
      <c r="J2" s="114"/>
      <c r="K2" s="114"/>
      <c r="L2" s="114"/>
      <c r="M2" s="114"/>
      <c r="N2" s="114"/>
      <c r="O2" s="114"/>
      <c r="P2" s="114"/>
      <c r="Q2" s="114"/>
      <c r="R2" s="114"/>
      <c r="S2" s="114"/>
      <c r="T2" s="114"/>
      <c r="U2" s="114"/>
      <c r="V2" s="114"/>
      <c r="W2" s="114"/>
      <c r="X2" s="114"/>
      <c r="Y2" s="114"/>
      <c r="Z2" s="114"/>
      <c r="AA2" s="114"/>
      <c r="AB2" s="114"/>
    </row>
    <row r="3" spans="1:28" x14ac:dyDescent="0.25">
      <c r="A3" s="4"/>
      <c r="B3" s="5"/>
      <c r="C3" s="6" t="s">
        <v>61</v>
      </c>
      <c r="D3" s="7">
        <v>1990</v>
      </c>
      <c r="E3" s="7">
        <v>1995</v>
      </c>
      <c r="F3" s="7">
        <v>2000</v>
      </c>
      <c r="G3" s="7">
        <v>2001</v>
      </c>
      <c r="H3" s="7">
        <v>2002</v>
      </c>
      <c r="I3" s="7">
        <v>2003</v>
      </c>
      <c r="J3" s="7">
        <v>2004</v>
      </c>
      <c r="K3" s="7">
        <v>2005</v>
      </c>
      <c r="L3" s="7">
        <v>2006</v>
      </c>
      <c r="M3" s="7">
        <v>2007</v>
      </c>
      <c r="N3" s="7">
        <v>2008</v>
      </c>
      <c r="O3" s="7">
        <v>2009</v>
      </c>
      <c r="P3" s="7">
        <v>2010</v>
      </c>
      <c r="Q3" s="7">
        <v>2011</v>
      </c>
      <c r="R3" s="7">
        <v>2012</v>
      </c>
      <c r="S3" s="7">
        <v>2013</v>
      </c>
      <c r="T3" s="7">
        <v>2014</v>
      </c>
      <c r="U3" s="7">
        <v>2015</v>
      </c>
      <c r="V3" s="7">
        <v>2016</v>
      </c>
      <c r="W3" s="7">
        <v>2017</v>
      </c>
      <c r="X3" s="7">
        <v>2018</v>
      </c>
      <c r="Y3" s="7">
        <v>2019</v>
      </c>
      <c r="Z3" s="7">
        <v>2020</v>
      </c>
      <c r="AA3" s="7">
        <v>2021</v>
      </c>
      <c r="AB3" s="7">
        <v>2022</v>
      </c>
    </row>
    <row r="4" spans="1:28" ht="19.5" customHeight="1" x14ac:dyDescent="0.25">
      <c r="A4" s="8">
        <v>1</v>
      </c>
      <c r="B4" s="9" t="s">
        <v>62</v>
      </c>
      <c r="C4" s="7" t="s">
        <v>76</v>
      </c>
      <c r="D4" s="10">
        <v>267.40535609501399</v>
      </c>
      <c r="E4" s="10">
        <v>168.46798492597</v>
      </c>
      <c r="F4" s="10">
        <v>142.19698257234199</v>
      </c>
      <c r="G4" s="10">
        <v>138.036494880307</v>
      </c>
      <c r="H4" s="10">
        <v>156.76822356624399</v>
      </c>
      <c r="I4" s="10">
        <v>175.02196618400899</v>
      </c>
      <c r="J4" s="10">
        <v>185.475843723189</v>
      </c>
      <c r="K4" s="10">
        <v>198.448553627199</v>
      </c>
      <c r="L4" s="10">
        <v>219.63314904427</v>
      </c>
      <c r="M4" s="10">
        <v>225.712399488134</v>
      </c>
      <c r="N4" s="10">
        <v>226.10239378163499</v>
      </c>
      <c r="O4" s="10">
        <v>223.18922622978701</v>
      </c>
      <c r="P4" s="10">
        <v>248.092768710152</v>
      </c>
      <c r="Q4" s="10">
        <v>238.15697070095999</v>
      </c>
      <c r="R4" s="10">
        <v>245.26290167425</v>
      </c>
      <c r="S4" s="10">
        <v>253.53273254511501</v>
      </c>
      <c r="T4" s="10">
        <v>299.137339381814</v>
      </c>
      <c r="U4" s="10">
        <v>303.05227007578202</v>
      </c>
      <c r="V4" s="10">
        <v>301.738821392322</v>
      </c>
      <c r="W4" s="10">
        <v>317.720427049367</v>
      </c>
      <c r="X4" s="10">
        <v>329.57212509605898</v>
      </c>
      <c r="Y4" s="10">
        <v>296.03962227161901</v>
      </c>
      <c r="Z4" s="10">
        <v>281.789179327341</v>
      </c>
      <c r="AA4" s="10">
        <v>244.90372279712699</v>
      </c>
      <c r="AB4" s="10">
        <v>274.34556945064099</v>
      </c>
    </row>
    <row r="5" spans="1:28" ht="18.75" x14ac:dyDescent="0.25">
      <c r="A5" s="8">
        <v>2</v>
      </c>
      <c r="B5" s="9" t="s">
        <v>132</v>
      </c>
      <c r="C5" s="7" t="s">
        <v>76</v>
      </c>
      <c r="D5" s="10">
        <v>16.350666078274202</v>
      </c>
      <c r="E5" s="10">
        <v>14.566994741559601</v>
      </c>
      <c r="F5" s="10">
        <v>17.763923358040401</v>
      </c>
      <c r="G5" s="10">
        <v>17.6974111690418</v>
      </c>
      <c r="H5" s="10">
        <v>17.7323831562951</v>
      </c>
      <c r="I5" s="10">
        <v>17.7598965093696</v>
      </c>
      <c r="J5" s="10">
        <v>17.648483099609301</v>
      </c>
      <c r="K5" s="10">
        <v>17.568705448770501</v>
      </c>
      <c r="L5" s="10">
        <v>17.692111602282498</v>
      </c>
      <c r="M5" s="10">
        <v>17.354461353799</v>
      </c>
      <c r="N5" s="10">
        <v>16.378978317157401</v>
      </c>
      <c r="O5" s="10">
        <v>15.8354471232139</v>
      </c>
      <c r="P5" s="10">
        <v>14.918554989356799</v>
      </c>
      <c r="Q5" s="10">
        <v>14.3115181189509</v>
      </c>
      <c r="R5" s="10">
        <v>13.209814354910399</v>
      </c>
      <c r="S5" s="10">
        <v>12.449012327552699</v>
      </c>
      <c r="T5" s="10">
        <v>13.2559817129666</v>
      </c>
      <c r="U5" s="10">
        <v>13.728987341287199</v>
      </c>
      <c r="V5" s="10">
        <v>14.262481351618201</v>
      </c>
      <c r="W5" s="10">
        <v>15.018313956520799</v>
      </c>
      <c r="X5" s="10">
        <v>15.602381644985</v>
      </c>
      <c r="Y5" s="10">
        <v>15.835662634102199</v>
      </c>
      <c r="Z5" s="10">
        <v>17.449561769333702</v>
      </c>
      <c r="AA5" s="10">
        <v>17.091754975513702</v>
      </c>
      <c r="AB5" s="10">
        <v>15.0937511075104</v>
      </c>
    </row>
    <row r="6" spans="1:28" ht="18.75" x14ac:dyDescent="0.25">
      <c r="A6" s="8">
        <v>3</v>
      </c>
      <c r="B6" s="9" t="s">
        <v>133</v>
      </c>
      <c r="C6" s="7" t="s">
        <v>76</v>
      </c>
      <c r="D6" s="10">
        <v>106.770040323649</v>
      </c>
      <c r="E6" s="10">
        <v>61.441201370348701</v>
      </c>
      <c r="F6" s="10">
        <v>58.899276823655697</v>
      </c>
      <c r="G6" s="10">
        <v>57.257738849854903</v>
      </c>
      <c r="H6" s="10">
        <v>60.943736735159703</v>
      </c>
      <c r="I6" s="10">
        <v>63.035244880063097</v>
      </c>
      <c r="J6" s="10">
        <v>64.108182990798397</v>
      </c>
      <c r="K6" s="10">
        <v>61.458720669282897</v>
      </c>
      <c r="L6" s="10">
        <v>61.0320396537318</v>
      </c>
      <c r="M6" s="10">
        <v>57.558071754691099</v>
      </c>
      <c r="N6" s="10">
        <v>54.5632149592142</v>
      </c>
      <c r="O6" s="10">
        <v>51.488090351246697</v>
      </c>
      <c r="P6" s="10">
        <v>49.025820977908801</v>
      </c>
      <c r="Q6" s="10">
        <v>49.826837383853999</v>
      </c>
      <c r="R6" s="10">
        <v>48.769186684513301</v>
      </c>
      <c r="S6" s="10">
        <v>49.958626337833401</v>
      </c>
      <c r="T6" s="10">
        <v>51.653937970326801</v>
      </c>
      <c r="U6" s="10">
        <v>51.012996863970102</v>
      </c>
      <c r="V6" s="10">
        <v>51.148847428917698</v>
      </c>
      <c r="W6" s="10">
        <v>54.347751245040598</v>
      </c>
      <c r="X6" s="10">
        <v>57.011581729614498</v>
      </c>
      <c r="Y6" s="10">
        <v>57.868832973398398</v>
      </c>
      <c r="Z6" s="10">
        <v>57.728372315164997</v>
      </c>
      <c r="AA6" s="10">
        <v>59.198846263543402</v>
      </c>
      <c r="AB6" s="10">
        <v>56.746044110989402</v>
      </c>
    </row>
    <row r="7" spans="1:28" ht="16.899999999999999" customHeight="1" x14ac:dyDescent="0.25">
      <c r="A7" s="8">
        <v>4</v>
      </c>
      <c r="B7" s="9" t="s">
        <v>63</v>
      </c>
      <c r="C7" s="7" t="s">
        <v>77</v>
      </c>
      <c r="D7" s="10"/>
      <c r="E7" s="10">
        <v>4.1199281553200002</v>
      </c>
      <c r="F7" s="10">
        <v>259.262629249621</v>
      </c>
      <c r="G7" s="101">
        <v>281.862912302778</v>
      </c>
      <c r="H7" s="101">
        <v>324.20054478816201</v>
      </c>
      <c r="I7" s="101">
        <v>443.59288616747466</v>
      </c>
      <c r="J7" s="101">
        <v>562.26054457455893</v>
      </c>
      <c r="K7" s="101">
        <v>613.32470806776178</v>
      </c>
      <c r="L7" s="101">
        <v>830.25961534459395</v>
      </c>
      <c r="M7" s="101">
        <v>884.78158968681521</v>
      </c>
      <c r="N7" s="101">
        <v>912.52069813413993</v>
      </c>
      <c r="O7" s="101">
        <v>943.22347550346728</v>
      </c>
      <c r="P7" s="101">
        <v>939.00678597242086</v>
      </c>
      <c r="Q7" s="101">
        <v>997.93159334174641</v>
      </c>
      <c r="R7" s="101">
        <v>1110.0706501366562</v>
      </c>
      <c r="S7" s="101">
        <v>1161.2920139955711</v>
      </c>
      <c r="T7" s="101">
        <v>1434.8013279505299</v>
      </c>
      <c r="U7" s="101">
        <v>1493.9249643067694</v>
      </c>
      <c r="V7" s="101">
        <v>1530.3649889042392</v>
      </c>
      <c r="W7" s="101">
        <v>1764.7672365603132</v>
      </c>
      <c r="X7" s="101">
        <v>1926.1080066853265</v>
      </c>
      <c r="Y7" s="101">
        <v>2067.6274278659735</v>
      </c>
      <c r="Z7" s="101">
        <v>2335.960226141678</v>
      </c>
      <c r="AA7" s="101">
        <v>2528.8242597726048</v>
      </c>
      <c r="AB7" s="101">
        <v>2648.5432264509363</v>
      </c>
    </row>
    <row r="8" spans="1:28" ht="19.5" customHeight="1" x14ac:dyDescent="0.25">
      <c r="A8" s="8">
        <v>5</v>
      </c>
      <c r="B8" s="9" t="s">
        <v>64</v>
      </c>
      <c r="C8" s="7" t="s">
        <v>77</v>
      </c>
      <c r="D8" s="10"/>
      <c r="E8" s="10"/>
      <c r="F8" s="10"/>
      <c r="G8" s="101"/>
      <c r="H8" s="101"/>
      <c r="I8" s="101"/>
      <c r="J8" s="101"/>
      <c r="K8" s="101"/>
      <c r="L8" s="101"/>
      <c r="M8" s="101">
        <v>26.788949999999996</v>
      </c>
      <c r="N8" s="101">
        <v>403.32716999999997</v>
      </c>
      <c r="O8" s="101">
        <v>313.11059999999998</v>
      </c>
      <c r="P8" s="101">
        <v>559.79898000000003</v>
      </c>
      <c r="Q8" s="101">
        <v>476.49612000000002</v>
      </c>
      <c r="R8" s="101">
        <v>476.84667000000007</v>
      </c>
      <c r="S8" s="101">
        <v>212.63406000000001</v>
      </c>
      <c r="T8" s="101">
        <v>179.64135000000002</v>
      </c>
      <c r="U8" s="101">
        <v>176.85132000000002</v>
      </c>
      <c r="V8" s="101">
        <v>188.00591999999997</v>
      </c>
      <c r="W8" s="101">
        <v>75.591840000000005</v>
      </c>
      <c r="X8" s="101">
        <v>114.90774000000002</v>
      </c>
      <c r="Y8" s="101">
        <v>11.393460000000001</v>
      </c>
      <c r="Z8" s="101">
        <v>9.6705600000000018</v>
      </c>
      <c r="AA8" s="101">
        <v>8.6742000000000008</v>
      </c>
      <c r="AB8" s="101">
        <v>7.3856790000000005</v>
      </c>
    </row>
    <row r="9" spans="1:28" ht="18.75" x14ac:dyDescent="0.25">
      <c r="A9" s="8">
        <v>6</v>
      </c>
      <c r="B9" s="11" t="s">
        <v>134</v>
      </c>
      <c r="C9" s="12" t="s">
        <v>77</v>
      </c>
      <c r="D9" s="10"/>
      <c r="E9" s="10"/>
      <c r="F9" s="10"/>
      <c r="G9" s="101"/>
      <c r="H9" s="101"/>
      <c r="I9" s="101"/>
      <c r="J9" s="101"/>
      <c r="K9" s="101">
        <v>1.7155</v>
      </c>
      <c r="L9" s="101">
        <v>1.7389999999999999</v>
      </c>
      <c r="M9" s="101">
        <v>1.7625</v>
      </c>
      <c r="N9" s="101">
        <v>1.786</v>
      </c>
      <c r="O9" s="101">
        <v>1.786</v>
      </c>
      <c r="P9" s="101">
        <v>1.786</v>
      </c>
      <c r="Q9" s="101">
        <v>1.8095000000000001</v>
      </c>
      <c r="R9" s="101">
        <v>1.8800000000000001</v>
      </c>
      <c r="S9" s="101">
        <v>1.9740000000000002</v>
      </c>
      <c r="T9" s="101">
        <v>2.0680000000000001</v>
      </c>
      <c r="U9" s="101">
        <v>2.0680000000000001</v>
      </c>
      <c r="V9" s="101">
        <v>2.1149999999999998</v>
      </c>
      <c r="W9" s="101">
        <v>2.1619999999999999</v>
      </c>
      <c r="X9" s="101">
        <v>2.2090000000000001</v>
      </c>
      <c r="Y9" s="101">
        <v>2.3734999999999999</v>
      </c>
      <c r="Z9" s="101">
        <v>2.3734999999999999</v>
      </c>
      <c r="AA9" s="101">
        <v>2.4675000000000002</v>
      </c>
      <c r="AB9" s="101">
        <v>2.5379999999999998</v>
      </c>
    </row>
    <row r="10" spans="1:28" ht="92.25" customHeight="1" x14ac:dyDescent="0.25">
      <c r="A10" s="8">
        <v>7</v>
      </c>
      <c r="B10" s="13" t="s">
        <v>135</v>
      </c>
      <c r="C10" s="14" t="s">
        <v>76</v>
      </c>
      <c r="D10" s="102">
        <f t="shared" ref="D10:AB10" si="0">D4+D5+D6+0.001*(D7+D8+D9)</f>
        <v>390.52606249693724</v>
      </c>
      <c r="E10" s="102">
        <f t="shared" si="0"/>
        <v>244.48030096603361</v>
      </c>
      <c r="F10" s="102">
        <f t="shared" si="0"/>
        <v>219.11944538328774</v>
      </c>
      <c r="G10" s="102">
        <f t="shared" si="0"/>
        <v>213.27350781150651</v>
      </c>
      <c r="H10" s="102">
        <f t="shared" si="0"/>
        <v>235.76854400248695</v>
      </c>
      <c r="I10" s="102">
        <f t="shared" si="0"/>
        <v>256.26070045960915</v>
      </c>
      <c r="J10" s="102">
        <f t="shared" si="0"/>
        <v>267.79477035817126</v>
      </c>
      <c r="K10" s="102">
        <f t="shared" si="0"/>
        <v>278.09101995332014</v>
      </c>
      <c r="L10" s="102">
        <f t="shared" si="0"/>
        <v>299.18929891562891</v>
      </c>
      <c r="M10" s="102">
        <f t="shared" si="0"/>
        <v>301.53826563631088</v>
      </c>
      <c r="N10" s="102">
        <f t="shared" si="0"/>
        <v>298.36222092614071</v>
      </c>
      <c r="O10" s="102">
        <f t="shared" si="0"/>
        <v>291.7708837797511</v>
      </c>
      <c r="P10" s="102">
        <f t="shared" si="0"/>
        <v>313.53773644339003</v>
      </c>
      <c r="Q10" s="102">
        <f t="shared" si="0"/>
        <v>303.77156341710662</v>
      </c>
      <c r="R10" s="102">
        <f t="shared" si="0"/>
        <v>308.83070003381033</v>
      </c>
      <c r="S10" s="102">
        <f t="shared" si="0"/>
        <v>317.31627128449668</v>
      </c>
      <c r="T10" s="102">
        <f t="shared" si="0"/>
        <v>365.66376974305797</v>
      </c>
      <c r="U10" s="102">
        <f t="shared" si="0"/>
        <v>369.46709856534613</v>
      </c>
      <c r="V10" s="102">
        <f t="shared" si="0"/>
        <v>368.87063608176214</v>
      </c>
      <c r="W10" s="102">
        <f t="shared" si="0"/>
        <v>388.92901332748869</v>
      </c>
      <c r="X10" s="102">
        <f t="shared" si="0"/>
        <v>404.22931321734376</v>
      </c>
      <c r="Y10" s="102">
        <f t="shared" si="0"/>
        <v>371.82551226698564</v>
      </c>
      <c r="Z10" s="102">
        <f t="shared" si="0"/>
        <v>359.31511769798141</v>
      </c>
      <c r="AA10" s="102">
        <f t="shared" si="0"/>
        <v>323.73428999595666</v>
      </c>
      <c r="AB10" s="102">
        <f t="shared" si="0"/>
        <v>348.84383157459172</v>
      </c>
    </row>
    <row r="11" spans="1:28" ht="93.75" customHeight="1" x14ac:dyDescent="0.25">
      <c r="A11" s="8">
        <v>8</v>
      </c>
      <c r="B11" s="9" t="s">
        <v>65</v>
      </c>
      <c r="C11" s="7" t="s">
        <v>76</v>
      </c>
      <c r="D11" s="26">
        <v>-4.7895613333337703</v>
      </c>
      <c r="E11" s="26">
        <v>14.056187666667901</v>
      </c>
      <c r="F11" s="26">
        <v>34.042499666669698</v>
      </c>
      <c r="G11" s="26">
        <v>33.744188333336403</v>
      </c>
      <c r="H11" s="10">
        <v>33.251307666669703</v>
      </c>
      <c r="I11" s="10">
        <v>33.230309000002897</v>
      </c>
      <c r="J11" s="10">
        <v>39.049342333336902</v>
      </c>
      <c r="K11" s="10">
        <v>45.188015333337397</v>
      </c>
      <c r="L11" s="10">
        <v>51.560098333337997</v>
      </c>
      <c r="M11" s="10">
        <v>49.2470470000044</v>
      </c>
      <c r="N11" s="10">
        <v>46.824473000004303</v>
      </c>
      <c r="O11" s="10">
        <v>42.154902666670502</v>
      </c>
      <c r="P11" s="10">
        <v>37.8999463333368</v>
      </c>
      <c r="Q11" s="10">
        <v>26.119190666668999</v>
      </c>
      <c r="R11" s="10">
        <v>14.523180666668001</v>
      </c>
      <c r="S11" s="10">
        <v>2.96772400000027</v>
      </c>
      <c r="T11" s="10">
        <v>6.6400816666672604</v>
      </c>
      <c r="U11" s="10">
        <v>10.5854483333343</v>
      </c>
      <c r="V11" s="10">
        <v>14.091920333334601</v>
      </c>
      <c r="W11" s="10">
        <v>18.2730873333349</v>
      </c>
      <c r="X11" s="10">
        <v>21.6787036666686</v>
      </c>
      <c r="Y11" s="10">
        <v>19.242570333335099</v>
      </c>
      <c r="Z11" s="10">
        <v>16.105266666668101</v>
      </c>
      <c r="AA11" s="10">
        <v>4.6879766666670797</v>
      </c>
      <c r="AB11" s="10">
        <v>4.1291937666670302</v>
      </c>
    </row>
    <row r="12" spans="1:28" ht="64.900000000000006" customHeight="1" x14ac:dyDescent="0.25">
      <c r="A12" s="8">
        <v>9</v>
      </c>
      <c r="B12" s="16" t="s">
        <v>136</v>
      </c>
      <c r="C12" s="17" t="s">
        <v>76</v>
      </c>
      <c r="D12" s="15">
        <f>D10+D11</f>
        <v>385.73650116360346</v>
      </c>
      <c r="E12" s="15">
        <f t="shared" ref="E12:AB12" si="1">E10+E11</f>
        <v>258.53648863270149</v>
      </c>
      <c r="F12" s="15">
        <f t="shared" si="1"/>
        <v>253.16194504995744</v>
      </c>
      <c r="G12" s="15">
        <f t="shared" si="1"/>
        <v>247.01769614484292</v>
      </c>
      <c r="H12" s="15">
        <f t="shared" si="1"/>
        <v>269.01985166915665</v>
      </c>
      <c r="I12" s="15">
        <f t="shared" si="1"/>
        <v>289.49100945961203</v>
      </c>
      <c r="J12" s="15">
        <f t="shared" si="1"/>
        <v>306.84411269150814</v>
      </c>
      <c r="K12" s="15">
        <f t="shared" si="1"/>
        <v>323.27903528665752</v>
      </c>
      <c r="L12" s="15">
        <f t="shared" si="1"/>
        <v>350.74939724896689</v>
      </c>
      <c r="M12" s="15">
        <f t="shared" si="1"/>
        <v>350.78531263631527</v>
      </c>
      <c r="N12" s="15">
        <f t="shared" si="1"/>
        <v>345.18669392614504</v>
      </c>
      <c r="O12" s="15">
        <f t="shared" si="1"/>
        <v>333.92578644642163</v>
      </c>
      <c r="P12" s="15">
        <f t="shared" si="1"/>
        <v>351.43768277672683</v>
      </c>
      <c r="Q12" s="15">
        <f t="shared" si="1"/>
        <v>329.89075408377562</v>
      </c>
      <c r="R12" s="15">
        <f t="shared" si="1"/>
        <v>323.35388070047833</v>
      </c>
      <c r="S12" s="15">
        <f t="shared" si="1"/>
        <v>320.28399528449694</v>
      </c>
      <c r="T12" s="15">
        <f t="shared" si="1"/>
        <v>372.30385140972521</v>
      </c>
      <c r="U12" s="15">
        <f t="shared" si="1"/>
        <v>380.05254689868042</v>
      </c>
      <c r="V12" s="15">
        <f t="shared" si="1"/>
        <v>382.96255641509674</v>
      </c>
      <c r="W12" s="15">
        <f t="shared" si="1"/>
        <v>407.20210066082359</v>
      </c>
      <c r="X12" s="15">
        <f t="shared" si="1"/>
        <v>425.90801688401234</v>
      </c>
      <c r="Y12" s="15">
        <f t="shared" si="1"/>
        <v>391.06808260032074</v>
      </c>
      <c r="Z12" s="15">
        <f t="shared" si="1"/>
        <v>375.42038436464952</v>
      </c>
      <c r="AA12" s="15">
        <f t="shared" si="1"/>
        <v>328.42226666262371</v>
      </c>
      <c r="AB12" s="15">
        <f t="shared" si="1"/>
        <v>352.97302534125873</v>
      </c>
    </row>
    <row r="13" spans="1:28" ht="16.5" customHeight="1" x14ac:dyDescent="0.25">
      <c r="A13" s="18"/>
      <c r="B13" s="19" t="s">
        <v>56</v>
      </c>
      <c r="C13" s="116" t="s">
        <v>86</v>
      </c>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row>
    <row r="14" spans="1:28" x14ac:dyDescent="0.25">
      <c r="A14" s="4"/>
      <c r="B14" s="5"/>
      <c r="C14" s="6" t="s">
        <v>61</v>
      </c>
      <c r="D14" s="6">
        <v>1990</v>
      </c>
      <c r="E14" s="6">
        <v>1995</v>
      </c>
      <c r="F14" s="6">
        <v>2000</v>
      </c>
      <c r="G14" s="6">
        <v>2001</v>
      </c>
      <c r="H14" s="6">
        <v>2002</v>
      </c>
      <c r="I14" s="6">
        <v>2003</v>
      </c>
      <c r="J14" s="6">
        <v>2004</v>
      </c>
      <c r="K14" s="6">
        <v>2005</v>
      </c>
      <c r="L14" s="6">
        <v>2006</v>
      </c>
      <c r="M14" s="6">
        <v>2007</v>
      </c>
      <c r="N14" s="6">
        <v>2008</v>
      </c>
      <c r="O14" s="6">
        <v>2009</v>
      </c>
      <c r="P14" s="6">
        <v>2010</v>
      </c>
      <c r="Q14" s="6">
        <v>2011</v>
      </c>
      <c r="R14" s="6">
        <v>2012</v>
      </c>
      <c r="S14" s="6">
        <v>2013</v>
      </c>
      <c r="T14" s="6">
        <v>2014</v>
      </c>
      <c r="U14" s="6">
        <v>2015</v>
      </c>
      <c r="V14" s="6">
        <v>2016</v>
      </c>
      <c r="W14" s="6">
        <v>2017</v>
      </c>
      <c r="X14" s="6">
        <v>2018</v>
      </c>
      <c r="Y14" s="6">
        <v>2019</v>
      </c>
      <c r="Z14" s="6">
        <v>2020</v>
      </c>
      <c r="AA14" s="6">
        <v>2021</v>
      </c>
      <c r="AB14" s="6">
        <v>2022</v>
      </c>
    </row>
    <row r="15" spans="1:28" x14ac:dyDescent="0.25">
      <c r="A15" s="8">
        <v>10</v>
      </c>
      <c r="B15" s="20" t="s">
        <v>87</v>
      </c>
      <c r="C15" s="14" t="s">
        <v>76</v>
      </c>
      <c r="D15" s="21">
        <v>322.047683818454</v>
      </c>
      <c r="E15" s="21">
        <v>196.103918994873</v>
      </c>
      <c r="F15" s="21">
        <v>170.06965892963501</v>
      </c>
      <c r="G15" s="21">
        <v>163.15709389824099</v>
      </c>
      <c r="H15" s="21">
        <v>184.75348818192299</v>
      </c>
      <c r="I15" s="21">
        <v>202.60106930730601</v>
      </c>
      <c r="J15" s="21">
        <v>213.24868168984099</v>
      </c>
      <c r="K15" s="21">
        <v>222.38536709954701</v>
      </c>
      <c r="L15" s="21">
        <v>241.02599370545201</v>
      </c>
      <c r="M15" s="21">
        <v>242.360758253385</v>
      </c>
      <c r="N15" s="21">
        <v>241.191280834411</v>
      </c>
      <c r="O15" s="21">
        <v>235.12379633244501</v>
      </c>
      <c r="P15" s="21">
        <v>258.50329885295099</v>
      </c>
      <c r="Q15" s="21">
        <v>249.306400595116</v>
      </c>
      <c r="R15" s="21">
        <v>255.215788697286</v>
      </c>
      <c r="S15" s="21">
        <v>261.64627991650599</v>
      </c>
      <c r="T15" s="21">
        <v>308.00063487141398</v>
      </c>
      <c r="U15" s="21">
        <v>309.00187581184201</v>
      </c>
      <c r="V15" s="21">
        <v>307.88377914045202</v>
      </c>
      <c r="W15" s="21">
        <v>325.55488201643101</v>
      </c>
      <c r="X15" s="21">
        <v>340.13661409771697</v>
      </c>
      <c r="Y15" s="21">
        <v>305.09892457796599</v>
      </c>
      <c r="Z15" s="21">
        <v>288.52461318332598</v>
      </c>
      <c r="AA15" s="21">
        <v>251.40568846954599</v>
      </c>
      <c r="AB15" s="21">
        <v>281.92224491455499</v>
      </c>
    </row>
    <row r="16" spans="1:28" ht="15.75" x14ac:dyDescent="0.25">
      <c r="A16" s="8">
        <v>11</v>
      </c>
      <c r="B16" s="22" t="s">
        <v>66</v>
      </c>
      <c r="C16" s="23" t="s">
        <v>78</v>
      </c>
      <c r="D16" s="10">
        <f>D15-D17-D18</f>
        <v>218.18478232872462</v>
      </c>
      <c r="E16" s="10">
        <f t="shared" ref="E16:AB16" si="2">E15-E17-E18</f>
        <v>142.03215762421013</v>
      </c>
      <c r="F16" s="10">
        <f t="shared" si="2"/>
        <v>109.33335035683055</v>
      </c>
      <c r="G16" s="10">
        <f t="shared" si="2"/>
        <v>102.50111334871818</v>
      </c>
      <c r="H16" s="10">
        <f t="shared" si="2"/>
        <v>117.75783214769217</v>
      </c>
      <c r="I16" s="10">
        <f t="shared" si="2"/>
        <v>132.13228688851331</v>
      </c>
      <c r="J16" s="10">
        <f t="shared" si="2"/>
        <v>140.9279854459308</v>
      </c>
      <c r="K16" s="10">
        <f t="shared" si="2"/>
        <v>151.54939548902721</v>
      </c>
      <c r="L16" s="10">
        <f t="shared" si="2"/>
        <v>168.525698170185</v>
      </c>
      <c r="M16" s="10">
        <f t="shared" si="2"/>
        <v>171.0810196767271</v>
      </c>
      <c r="N16" s="10">
        <f t="shared" si="2"/>
        <v>171.9074182529142</v>
      </c>
      <c r="O16" s="10">
        <f t="shared" si="2"/>
        <v>169.30180819479642</v>
      </c>
      <c r="P16" s="10">
        <f t="shared" si="2"/>
        <v>195.56622158309858</v>
      </c>
      <c r="Q16" s="10">
        <f t="shared" si="2"/>
        <v>184.11754702716439</v>
      </c>
      <c r="R16" s="10">
        <f t="shared" si="2"/>
        <v>188.46895233037881</v>
      </c>
      <c r="S16" s="10">
        <f t="shared" si="2"/>
        <v>195.22875200514142</v>
      </c>
      <c r="T16" s="10">
        <f t="shared" si="2"/>
        <v>240.20021324566227</v>
      </c>
      <c r="U16" s="10">
        <f t="shared" si="2"/>
        <v>245.36480744140849</v>
      </c>
      <c r="V16" s="10">
        <f t="shared" si="2"/>
        <v>245.92183261695843</v>
      </c>
      <c r="W16" s="10">
        <f t="shared" si="2"/>
        <v>260.28826785027144</v>
      </c>
      <c r="X16" s="10">
        <f t="shared" si="2"/>
        <v>271.82735224075748</v>
      </c>
      <c r="Y16" s="10">
        <f t="shared" si="2"/>
        <v>238.39469429363919</v>
      </c>
      <c r="Z16" s="10">
        <f t="shared" si="2"/>
        <v>232.1915661463581</v>
      </c>
      <c r="AA16" s="10">
        <f t="shared" si="2"/>
        <v>185.87038192634347</v>
      </c>
      <c r="AB16" s="10">
        <f t="shared" si="2"/>
        <v>215.48142599791908</v>
      </c>
    </row>
    <row r="17" spans="1:28" ht="15.75" x14ac:dyDescent="0.25">
      <c r="A17" s="8">
        <v>12</v>
      </c>
      <c r="B17" s="22" t="s">
        <v>67</v>
      </c>
      <c r="C17" s="23" t="s">
        <v>78</v>
      </c>
      <c r="D17" s="10">
        <v>23.009370829970599</v>
      </c>
      <c r="E17" s="10">
        <v>9.2952075718493692</v>
      </c>
      <c r="F17" s="10">
        <v>9.8375108226285608</v>
      </c>
      <c r="G17" s="10">
        <v>10.882160541501801</v>
      </c>
      <c r="H17" s="10">
        <v>13.1882623382388</v>
      </c>
      <c r="I17" s="10">
        <v>14.725400630808901</v>
      </c>
      <c r="J17" s="10">
        <v>15.4131942768968</v>
      </c>
      <c r="K17" s="10">
        <v>17.087662419956299</v>
      </c>
      <c r="L17" s="10">
        <v>19.303508851630699</v>
      </c>
      <c r="M17" s="10">
        <v>22.081046716291802</v>
      </c>
      <c r="N17" s="10">
        <v>23.013740113265602</v>
      </c>
      <c r="O17" s="10">
        <v>22.486137513086199</v>
      </c>
      <c r="P17" s="10">
        <v>21.9779768381593</v>
      </c>
      <c r="Q17" s="10">
        <v>22.5803940121436</v>
      </c>
      <c r="R17" s="10">
        <v>25.367151267767898</v>
      </c>
      <c r="S17" s="10">
        <v>23.558557358715898</v>
      </c>
      <c r="T17" s="10">
        <v>24.688957422582501</v>
      </c>
      <c r="U17" s="10">
        <v>22.451386017681699</v>
      </c>
      <c r="V17" s="10">
        <v>23.509125881206</v>
      </c>
      <c r="W17" s="10">
        <v>24.937976089071199</v>
      </c>
      <c r="X17" s="10">
        <v>26.787521049098299</v>
      </c>
      <c r="Y17" s="10">
        <v>27.230569436162799</v>
      </c>
      <c r="Z17" s="10">
        <v>19.593294761172402</v>
      </c>
      <c r="AA17" s="10">
        <v>26.351704602498401</v>
      </c>
      <c r="AB17" s="10">
        <v>27.9745087288291</v>
      </c>
    </row>
    <row r="18" spans="1:28" ht="30.6" customHeight="1" x14ac:dyDescent="0.25">
      <c r="A18" s="8">
        <v>13</v>
      </c>
      <c r="B18" s="24" t="s">
        <v>84</v>
      </c>
      <c r="C18" s="14" t="s">
        <v>76</v>
      </c>
      <c r="D18" s="10">
        <v>80.853530659758803</v>
      </c>
      <c r="E18" s="10">
        <v>44.776553798813502</v>
      </c>
      <c r="F18" s="10">
        <v>50.898797750175902</v>
      </c>
      <c r="G18" s="10">
        <v>49.773820008020998</v>
      </c>
      <c r="H18" s="10">
        <v>53.807393695991998</v>
      </c>
      <c r="I18" s="10">
        <v>55.7433817879838</v>
      </c>
      <c r="J18" s="10">
        <v>56.907501967013403</v>
      </c>
      <c r="K18" s="10">
        <v>53.748309190563504</v>
      </c>
      <c r="L18" s="10">
        <v>53.196786683636297</v>
      </c>
      <c r="M18" s="10">
        <v>49.198691860366097</v>
      </c>
      <c r="N18" s="10">
        <v>46.2701224682312</v>
      </c>
      <c r="O18" s="10">
        <v>43.335850624562397</v>
      </c>
      <c r="P18" s="10">
        <v>40.959100431693102</v>
      </c>
      <c r="Q18" s="10">
        <v>42.608459555807997</v>
      </c>
      <c r="R18" s="10">
        <v>41.379685099139301</v>
      </c>
      <c r="S18" s="10">
        <v>42.858970552648699</v>
      </c>
      <c r="T18" s="10">
        <v>43.111464203169199</v>
      </c>
      <c r="U18" s="10">
        <v>41.185682352751797</v>
      </c>
      <c r="V18" s="10">
        <v>38.452820642287598</v>
      </c>
      <c r="W18" s="10">
        <v>40.328638077088399</v>
      </c>
      <c r="X18" s="10">
        <v>41.5217408078612</v>
      </c>
      <c r="Y18" s="10">
        <v>39.473660848164002</v>
      </c>
      <c r="Z18" s="10">
        <v>36.739752275795503</v>
      </c>
      <c r="AA18" s="10">
        <v>39.183601940704101</v>
      </c>
      <c r="AB18" s="10">
        <v>38.466310187806798</v>
      </c>
    </row>
    <row r="19" spans="1:28" ht="31.5" x14ac:dyDescent="0.25">
      <c r="A19" s="8">
        <v>14</v>
      </c>
      <c r="B19" s="25" t="s">
        <v>68</v>
      </c>
      <c r="C19" s="14" t="s">
        <v>76</v>
      </c>
      <c r="D19" s="10">
        <v>22.741283086654001</v>
      </c>
      <c r="E19" s="10">
        <v>13.991216058473</v>
      </c>
      <c r="F19" s="10">
        <v>17.330704794870702</v>
      </c>
      <c r="G19" s="10">
        <v>18.150152494482999</v>
      </c>
      <c r="H19" s="10">
        <v>18.403058021737799</v>
      </c>
      <c r="I19" s="10">
        <v>20.190771804533298</v>
      </c>
      <c r="J19" s="10">
        <v>20.3123949084919</v>
      </c>
      <c r="K19" s="10">
        <v>20.8270425394713</v>
      </c>
      <c r="L19" s="10">
        <v>22.407756260443499</v>
      </c>
      <c r="M19" s="10">
        <v>23.3386752986681</v>
      </c>
      <c r="N19" s="10">
        <v>21.689788471197499</v>
      </c>
      <c r="O19" s="10">
        <v>21.152103090950401</v>
      </c>
      <c r="P19" s="10">
        <v>20.0019463178064</v>
      </c>
      <c r="Q19" s="10">
        <v>20.956443451780402</v>
      </c>
      <c r="R19" s="10">
        <v>20.940733990261101</v>
      </c>
      <c r="S19" s="10">
        <v>23.208495645033299</v>
      </c>
      <c r="T19" s="10">
        <v>23.769787856873801</v>
      </c>
      <c r="U19" s="10">
        <v>25.363142173375401</v>
      </c>
      <c r="V19" s="10">
        <v>24.572934609773299</v>
      </c>
      <c r="W19" s="10">
        <v>25.278999622112298</v>
      </c>
      <c r="X19" s="10">
        <v>24.318390165141899</v>
      </c>
      <c r="Y19" s="10">
        <v>25.581970094582701</v>
      </c>
      <c r="Z19" s="10">
        <v>26.808399999999999</v>
      </c>
      <c r="AA19" s="10">
        <v>26.870855882906199</v>
      </c>
      <c r="AB19" s="10">
        <v>27.006797530689099</v>
      </c>
    </row>
    <row r="20" spans="1:28" ht="30" x14ac:dyDescent="0.25">
      <c r="A20" s="8">
        <v>15</v>
      </c>
      <c r="B20" s="20" t="s">
        <v>85</v>
      </c>
      <c r="C20" s="14" t="s">
        <v>76</v>
      </c>
      <c r="D20" s="10"/>
      <c r="E20" s="10"/>
      <c r="F20" s="10"/>
      <c r="G20" s="10"/>
      <c r="H20" s="10"/>
      <c r="I20" s="10"/>
      <c r="J20" s="10"/>
      <c r="K20" s="10"/>
      <c r="L20" s="10"/>
      <c r="M20" s="10"/>
      <c r="N20" s="10"/>
      <c r="O20" s="10"/>
      <c r="P20" s="10"/>
      <c r="Q20" s="10"/>
      <c r="R20" s="10"/>
      <c r="S20" s="10"/>
      <c r="T20" s="10"/>
      <c r="U20" s="10"/>
      <c r="V20" s="10"/>
      <c r="W20" s="10"/>
      <c r="X20" s="10"/>
      <c r="Y20" s="10"/>
      <c r="Z20" s="10"/>
      <c r="AA20" s="101"/>
      <c r="AB20" s="101"/>
    </row>
    <row r="21" spans="1:28" ht="15.75" x14ac:dyDescent="0.25">
      <c r="A21" s="8">
        <v>16</v>
      </c>
      <c r="B21" s="25" t="s">
        <v>69</v>
      </c>
      <c r="C21" s="14" t="s">
        <v>76</v>
      </c>
      <c r="D21" s="10">
        <v>41.76722393</v>
      </c>
      <c r="E21" s="10">
        <v>30.854464140000001</v>
      </c>
      <c r="F21" s="10">
        <v>28.07366996</v>
      </c>
      <c r="G21" s="10">
        <v>28.228019719999999</v>
      </c>
      <c r="H21" s="10">
        <v>28.908905910000001</v>
      </c>
      <c r="I21" s="10">
        <v>29.73666746</v>
      </c>
      <c r="J21" s="10">
        <v>30.40841206</v>
      </c>
      <c r="K21" s="10">
        <v>30.975918530000001</v>
      </c>
      <c r="L21" s="10">
        <v>31.683777460000002</v>
      </c>
      <c r="M21" s="10">
        <v>31.679610490000002</v>
      </c>
      <c r="N21" s="10">
        <v>31.179580040000001</v>
      </c>
      <c r="O21" s="10">
        <v>30.918360660000001</v>
      </c>
      <c r="P21" s="10">
        <v>30.26604566</v>
      </c>
      <c r="Q21" s="10">
        <v>28.726332459999998</v>
      </c>
      <c r="R21" s="10">
        <v>27.745218770000001</v>
      </c>
      <c r="S21" s="10">
        <v>27.42092439</v>
      </c>
      <c r="T21" s="10">
        <v>28.67781385</v>
      </c>
      <c r="U21" s="10">
        <v>29.81137283</v>
      </c>
      <c r="V21" s="10">
        <v>30.998357479999999</v>
      </c>
      <c r="W21" s="10">
        <v>32.557635959999999</v>
      </c>
      <c r="X21" s="10">
        <v>34.09324402</v>
      </c>
      <c r="Y21" s="10">
        <v>35.288351120000002</v>
      </c>
      <c r="Z21" s="10">
        <v>37.474821820000003</v>
      </c>
      <c r="AA21" s="10">
        <v>38.608266309999998</v>
      </c>
      <c r="AB21" s="10">
        <v>32.997684880000001</v>
      </c>
    </row>
    <row r="22" spans="1:28" ht="67.5" customHeight="1" x14ac:dyDescent="0.25">
      <c r="A22" s="8">
        <v>17</v>
      </c>
      <c r="B22" s="25" t="s">
        <v>70</v>
      </c>
      <c r="C22" s="14" t="s">
        <v>76</v>
      </c>
      <c r="D22" s="26">
        <v>-4.7895613333337703</v>
      </c>
      <c r="E22" s="26">
        <v>14.056187666667901</v>
      </c>
      <c r="F22" s="26">
        <v>34.042499666669698</v>
      </c>
      <c r="G22" s="26">
        <v>33.744188333336403</v>
      </c>
      <c r="H22" s="10">
        <v>33.251307666669703</v>
      </c>
      <c r="I22" s="10">
        <v>33.230309000002897</v>
      </c>
      <c r="J22" s="10">
        <v>39.049342333336902</v>
      </c>
      <c r="K22" s="10">
        <v>45.188015333337397</v>
      </c>
      <c r="L22" s="10">
        <v>51.560098333337997</v>
      </c>
      <c r="M22" s="10">
        <v>49.2470470000044</v>
      </c>
      <c r="N22" s="10">
        <v>46.824473000004303</v>
      </c>
      <c r="O22" s="10">
        <v>42.154902666670502</v>
      </c>
      <c r="P22" s="10">
        <v>37.8999463333368</v>
      </c>
      <c r="Q22" s="10">
        <v>26.119190666668999</v>
      </c>
      <c r="R22" s="10">
        <v>14.523180666668001</v>
      </c>
      <c r="S22" s="10">
        <v>2.96772400000027</v>
      </c>
      <c r="T22" s="10">
        <v>6.6400816666672604</v>
      </c>
      <c r="U22" s="10">
        <v>10.5854483333343</v>
      </c>
      <c r="V22" s="10">
        <v>14.091920333334601</v>
      </c>
      <c r="W22" s="10">
        <v>18.2730873333349</v>
      </c>
      <c r="X22" s="10">
        <v>21.6787036666686</v>
      </c>
      <c r="Y22" s="10">
        <v>19.242570333335099</v>
      </c>
      <c r="Z22" s="10">
        <v>16.105266666668101</v>
      </c>
      <c r="AA22" s="10">
        <v>4.6879766666670797</v>
      </c>
      <c r="AB22" s="10">
        <v>4.1291937666670302</v>
      </c>
    </row>
    <row r="23" spans="1:28" ht="15.75" x14ac:dyDescent="0.25">
      <c r="A23" s="8">
        <v>18</v>
      </c>
      <c r="B23" s="25" t="s">
        <v>71</v>
      </c>
      <c r="C23" s="14" t="s">
        <v>76</v>
      </c>
      <c r="D23" s="10">
        <v>3.9698716618291998</v>
      </c>
      <c r="E23" s="10">
        <v>3.5307017726882002</v>
      </c>
      <c r="F23" s="10">
        <v>3.6454116987821998</v>
      </c>
      <c r="G23" s="10">
        <v>3.7382416987822</v>
      </c>
      <c r="H23" s="10">
        <v>3.7030918888261999</v>
      </c>
      <c r="I23" s="10">
        <v>3.7321918877704001</v>
      </c>
      <c r="J23" s="10">
        <v>3.8252816998379999</v>
      </c>
      <c r="K23" s="10">
        <v>3.9026917843020001</v>
      </c>
      <c r="L23" s="10">
        <v>4.0717714897338002</v>
      </c>
      <c r="M23" s="10">
        <v>4.1592215942579998</v>
      </c>
      <c r="N23" s="10">
        <v>4.3015715805325998</v>
      </c>
      <c r="O23" s="10">
        <v>4.5766236963558002</v>
      </c>
      <c r="P23" s="10">
        <v>4.7664456126327996</v>
      </c>
      <c r="Q23" s="10">
        <v>4.7823869102109997</v>
      </c>
      <c r="R23" s="10">
        <v>4.9289585762634003</v>
      </c>
      <c r="S23" s="10">
        <v>5.0405713329572004</v>
      </c>
      <c r="T23" s="10">
        <v>5.2155331647701999</v>
      </c>
      <c r="U23" s="10">
        <v>5.2907077501290001</v>
      </c>
      <c r="V23" s="10">
        <v>5.4155648515368</v>
      </c>
      <c r="W23" s="10">
        <v>5.5374957289453999</v>
      </c>
      <c r="X23" s="10">
        <v>5.6810649344849997</v>
      </c>
      <c r="Y23" s="10">
        <v>5.8562664744372004</v>
      </c>
      <c r="Z23" s="10">
        <v>6.5072846378052001</v>
      </c>
      <c r="AA23" s="10">
        <v>6.8494793335048003</v>
      </c>
      <c r="AB23" s="10">
        <v>6.9171042493483998</v>
      </c>
    </row>
    <row r="24" spans="1:28" ht="16.5" customHeight="1" x14ac:dyDescent="0.25">
      <c r="A24" s="18"/>
      <c r="B24" s="3"/>
      <c r="C24" s="118" t="s">
        <v>159</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x14ac:dyDescent="0.25">
      <c r="A25" s="4"/>
      <c r="B25" s="5"/>
      <c r="C25" s="6" t="s">
        <v>61</v>
      </c>
      <c r="D25" s="27">
        <v>1990</v>
      </c>
      <c r="E25" s="27">
        <v>1995</v>
      </c>
      <c r="F25" s="27">
        <v>2000</v>
      </c>
      <c r="G25" s="7">
        <v>2001</v>
      </c>
      <c r="H25" s="7">
        <v>2002</v>
      </c>
      <c r="I25" s="7">
        <v>2003</v>
      </c>
      <c r="J25" s="7">
        <v>2004</v>
      </c>
      <c r="K25" s="7">
        <v>2005</v>
      </c>
      <c r="L25" s="7">
        <v>2006</v>
      </c>
      <c r="M25" s="7">
        <v>2007</v>
      </c>
      <c r="N25" s="7">
        <v>2008</v>
      </c>
      <c r="O25" s="7">
        <v>2009</v>
      </c>
      <c r="P25" s="7">
        <v>2010</v>
      </c>
      <c r="Q25" s="7">
        <v>2011</v>
      </c>
      <c r="R25" s="7">
        <v>2012</v>
      </c>
      <c r="S25" s="7">
        <v>2013</v>
      </c>
      <c r="T25" s="7">
        <v>2014</v>
      </c>
      <c r="U25" s="7">
        <v>2015</v>
      </c>
      <c r="V25" s="7">
        <v>2016</v>
      </c>
      <c r="W25" s="7">
        <v>2017</v>
      </c>
      <c r="X25" s="7">
        <v>2018</v>
      </c>
      <c r="Y25" s="7">
        <v>2019</v>
      </c>
      <c r="Z25" s="7">
        <v>2020</v>
      </c>
      <c r="AA25" s="7">
        <v>2021</v>
      </c>
      <c r="AB25" s="7">
        <v>2022</v>
      </c>
    </row>
    <row r="26" spans="1:28" ht="15.75" x14ac:dyDescent="0.25">
      <c r="A26" s="8">
        <v>19</v>
      </c>
      <c r="B26" s="22" t="s">
        <v>72</v>
      </c>
      <c r="C26" s="23" t="s">
        <v>79</v>
      </c>
      <c r="D26" s="28"/>
      <c r="E26" s="29">
        <v>15.7</v>
      </c>
      <c r="F26" s="30">
        <v>14.9</v>
      </c>
      <c r="G26" s="31">
        <v>14.9</v>
      </c>
      <c r="H26" s="32">
        <v>14.9</v>
      </c>
      <c r="I26" s="31">
        <v>14.9</v>
      </c>
      <c r="J26" s="33">
        <v>15</v>
      </c>
      <c r="K26" s="32">
        <v>15.2</v>
      </c>
      <c r="L26" s="34">
        <v>15.3</v>
      </c>
      <c r="M26" s="32">
        <v>15.5</v>
      </c>
      <c r="N26" s="31">
        <v>15.7</v>
      </c>
      <c r="O26" s="32">
        <v>16.100000000000001</v>
      </c>
      <c r="P26" s="31">
        <v>16.3</v>
      </c>
      <c r="Q26" s="32">
        <v>16.600000000000001</v>
      </c>
      <c r="R26" s="31">
        <v>16.8</v>
      </c>
      <c r="S26" s="32">
        <v>17</v>
      </c>
      <c r="T26" s="31">
        <v>17.3</v>
      </c>
      <c r="U26" s="32">
        <v>17.5</v>
      </c>
      <c r="V26" s="31">
        <v>17.8</v>
      </c>
      <c r="W26" s="32">
        <v>18</v>
      </c>
      <c r="X26" s="35">
        <v>18.3</v>
      </c>
      <c r="Y26" s="35">
        <v>18.5</v>
      </c>
      <c r="Z26" s="36">
        <v>18.8</v>
      </c>
      <c r="AA26" s="36">
        <v>19</v>
      </c>
      <c r="AB26" s="36">
        <v>19.600000000000001</v>
      </c>
    </row>
    <row r="27" spans="1:28" ht="60" x14ac:dyDescent="0.25">
      <c r="A27" s="8">
        <v>20</v>
      </c>
      <c r="B27" s="37" t="s">
        <v>137</v>
      </c>
      <c r="C27" s="14" t="s">
        <v>80</v>
      </c>
      <c r="D27" s="38" t="str">
        <f t="shared" ref="D27:V27" si="3">IF(D26="","n/a",D12/D26)</f>
        <v>n/a</v>
      </c>
      <c r="E27" s="38">
        <f t="shared" si="3"/>
        <v>16.467292269598822</v>
      </c>
      <c r="F27" s="38">
        <f t="shared" si="3"/>
        <v>16.990734567111236</v>
      </c>
      <c r="G27" s="38">
        <f t="shared" si="3"/>
        <v>16.578368868781403</v>
      </c>
      <c r="H27" s="38">
        <f t="shared" si="3"/>
        <v>18.055023601956822</v>
      </c>
      <c r="I27" s="38">
        <f t="shared" si="3"/>
        <v>19.428926809369933</v>
      </c>
      <c r="J27" s="38">
        <f t="shared" si="3"/>
        <v>20.456274179433876</v>
      </c>
      <c r="K27" s="38">
        <f t="shared" si="3"/>
        <v>21.268357584648523</v>
      </c>
      <c r="L27" s="38">
        <f t="shared" si="3"/>
        <v>22.924797205814826</v>
      </c>
      <c r="M27" s="38">
        <f t="shared" si="3"/>
        <v>22.631310492665502</v>
      </c>
      <c r="N27" s="38">
        <f t="shared" si="3"/>
        <v>21.986413625869112</v>
      </c>
      <c r="O27" s="38">
        <f t="shared" si="3"/>
        <v>20.740732077417491</v>
      </c>
      <c r="P27" s="38">
        <f t="shared" si="3"/>
        <v>21.560594035382014</v>
      </c>
      <c r="Q27" s="38">
        <f t="shared" si="3"/>
        <v>19.872936992998529</v>
      </c>
      <c r="R27" s="38">
        <f t="shared" si="3"/>
        <v>19.247254803599901</v>
      </c>
      <c r="S27" s="38">
        <f t="shared" si="3"/>
        <v>18.840235016735114</v>
      </c>
      <c r="T27" s="38">
        <f t="shared" si="3"/>
        <v>21.520453838712438</v>
      </c>
      <c r="U27" s="38">
        <f t="shared" si="3"/>
        <v>21.717288394210311</v>
      </c>
      <c r="V27" s="38">
        <f t="shared" si="3"/>
        <v>21.514750360398693</v>
      </c>
      <c r="W27" s="38">
        <f t="shared" ref="W27:AB27" si="4">W12/W26</f>
        <v>22.622338925601312</v>
      </c>
      <c r="X27" s="39">
        <f t="shared" si="4"/>
        <v>23.273662124809416</v>
      </c>
      <c r="Y27" s="39">
        <f t="shared" si="4"/>
        <v>21.138815275693013</v>
      </c>
      <c r="Z27" s="39">
        <f t="shared" si="4"/>
        <v>19.969169381098379</v>
      </c>
      <c r="AA27" s="39">
        <f t="shared" si="4"/>
        <v>17.285382455927564</v>
      </c>
      <c r="AB27" s="39">
        <f t="shared" si="4"/>
        <v>18.008827823533608</v>
      </c>
    </row>
    <row r="28" spans="1:28" ht="16.149999999999999" customHeight="1" x14ac:dyDescent="0.25">
      <c r="A28" s="8">
        <v>21</v>
      </c>
      <c r="B28" s="22" t="s">
        <v>73</v>
      </c>
      <c r="C28" s="23" t="s">
        <v>81</v>
      </c>
      <c r="D28" s="40">
        <f>2724900/1000</f>
        <v>2724.9</v>
      </c>
      <c r="E28" s="40">
        <f t="shared" ref="E28:V28" si="5">2724900/1000</f>
        <v>2724.9</v>
      </c>
      <c r="F28" s="40">
        <f t="shared" si="5"/>
        <v>2724.9</v>
      </c>
      <c r="G28" s="40">
        <f t="shared" si="5"/>
        <v>2724.9</v>
      </c>
      <c r="H28" s="40">
        <f t="shared" si="5"/>
        <v>2724.9</v>
      </c>
      <c r="I28" s="40">
        <f t="shared" si="5"/>
        <v>2724.9</v>
      </c>
      <c r="J28" s="40">
        <f t="shared" si="5"/>
        <v>2724.9</v>
      </c>
      <c r="K28" s="40">
        <f t="shared" si="5"/>
        <v>2724.9</v>
      </c>
      <c r="L28" s="40">
        <f t="shared" si="5"/>
        <v>2724.9</v>
      </c>
      <c r="M28" s="40">
        <f t="shared" si="5"/>
        <v>2724.9</v>
      </c>
      <c r="N28" s="40">
        <f t="shared" si="5"/>
        <v>2724.9</v>
      </c>
      <c r="O28" s="40">
        <f t="shared" si="5"/>
        <v>2724.9</v>
      </c>
      <c r="P28" s="40">
        <f t="shared" si="5"/>
        <v>2724.9</v>
      </c>
      <c r="Q28" s="40">
        <f t="shared" si="5"/>
        <v>2724.9</v>
      </c>
      <c r="R28" s="40">
        <f t="shared" si="5"/>
        <v>2724.9</v>
      </c>
      <c r="S28" s="41">
        <f t="shared" si="5"/>
        <v>2724.9</v>
      </c>
      <c r="T28" s="40">
        <f t="shared" si="5"/>
        <v>2724.9</v>
      </c>
      <c r="U28" s="42">
        <f t="shared" si="5"/>
        <v>2724.9</v>
      </c>
      <c r="V28" s="42">
        <f t="shared" si="5"/>
        <v>2724.9</v>
      </c>
      <c r="W28" s="40">
        <v>2725</v>
      </c>
      <c r="X28" s="43">
        <v>2725</v>
      </c>
      <c r="Y28" s="40">
        <v>2725</v>
      </c>
      <c r="Z28" s="44">
        <v>2725</v>
      </c>
      <c r="AA28" s="44">
        <v>2725</v>
      </c>
      <c r="AB28" s="44">
        <v>2725</v>
      </c>
    </row>
    <row r="29" spans="1:28" ht="67.5" customHeight="1" x14ac:dyDescent="0.25">
      <c r="A29" s="8">
        <v>22</v>
      </c>
      <c r="B29" s="25" t="s">
        <v>74</v>
      </c>
      <c r="C29" s="14" t="s">
        <v>82</v>
      </c>
      <c r="D29" s="45">
        <f t="shared" ref="D29:W29" si="6">IF(D28="","n/a",D12/D28)</f>
        <v>0.14155987418386123</v>
      </c>
      <c r="E29" s="45">
        <f t="shared" si="6"/>
        <v>9.4879257452641003E-2</v>
      </c>
      <c r="F29" s="45">
        <f t="shared" si="6"/>
        <v>9.2906875500002734E-2</v>
      </c>
      <c r="G29" s="45">
        <f t="shared" si="6"/>
        <v>9.0652022512695107E-2</v>
      </c>
      <c r="H29" s="45">
        <f t="shared" si="6"/>
        <v>9.8726504337464369E-2</v>
      </c>
      <c r="I29" s="45">
        <f t="shared" si="6"/>
        <v>0.10623913151294066</v>
      </c>
      <c r="J29" s="45">
        <f t="shared" si="6"/>
        <v>0.11260747649143386</v>
      </c>
      <c r="K29" s="45">
        <f t="shared" si="6"/>
        <v>0.11863886208178558</v>
      </c>
      <c r="L29" s="45">
        <f t="shared" si="6"/>
        <v>0.12872009881058641</v>
      </c>
      <c r="M29" s="45">
        <f t="shared" si="6"/>
        <v>0.12873327925293232</v>
      </c>
      <c r="N29" s="45">
        <f t="shared" si="6"/>
        <v>0.12667866487803039</v>
      </c>
      <c r="O29" s="45">
        <f t="shared" si="6"/>
        <v>0.12254607011135146</v>
      </c>
      <c r="P29" s="45">
        <f t="shared" si="6"/>
        <v>0.12897268992503461</v>
      </c>
      <c r="Q29" s="45">
        <f t="shared" si="6"/>
        <v>0.12106526994890661</v>
      </c>
      <c r="R29" s="45">
        <f t="shared" si="6"/>
        <v>0.11866632929666349</v>
      </c>
      <c r="S29" s="45">
        <f t="shared" si="6"/>
        <v>0.1175397244979621</v>
      </c>
      <c r="T29" s="45">
        <f t="shared" si="6"/>
        <v>0.13663028052762494</v>
      </c>
      <c r="U29" s="45">
        <f t="shared" si="6"/>
        <v>0.13947394285980419</v>
      </c>
      <c r="V29" s="45">
        <f t="shared" si="6"/>
        <v>0.14054187545051075</v>
      </c>
      <c r="W29" s="45">
        <f t="shared" si="6"/>
        <v>0.14943196354525637</v>
      </c>
      <c r="X29" s="39">
        <f>X12/X28</f>
        <v>0.15629651995743571</v>
      </c>
      <c r="Y29" s="39">
        <f>Y12/Y28</f>
        <v>0.14351122297259478</v>
      </c>
      <c r="Z29" s="39">
        <f>Z12/Z28</f>
        <v>0.13776894839069706</v>
      </c>
      <c r="AA29" s="39">
        <f>AA12/AA28</f>
        <v>0.12052193272022889</v>
      </c>
      <c r="AB29" s="39">
        <f>AB12/AB28</f>
        <v>0.12953138544633347</v>
      </c>
    </row>
    <row r="30" spans="1:28" ht="46.9" customHeight="1" x14ac:dyDescent="0.25">
      <c r="A30" s="8">
        <v>23</v>
      </c>
      <c r="B30" s="5" t="s">
        <v>104</v>
      </c>
      <c r="C30" s="6" t="s">
        <v>105</v>
      </c>
      <c r="D30" s="46">
        <v>220.29976104702899</v>
      </c>
      <c r="E30" s="46">
        <v>135.26765902288599</v>
      </c>
      <c r="F30" s="46">
        <v>152.94059655746599</v>
      </c>
      <c r="G30" s="46">
        <v>173.58757709033199</v>
      </c>
      <c r="H30" s="46">
        <v>190.59915964450499</v>
      </c>
      <c r="I30" s="46">
        <v>208.324881492087</v>
      </c>
      <c r="J30" s="46">
        <v>228.32407011817801</v>
      </c>
      <c r="K30" s="46">
        <v>250.47150491787602</v>
      </c>
      <c r="L30" s="46">
        <v>277.27195594408897</v>
      </c>
      <c r="M30" s="46">
        <v>301.949160023096</v>
      </c>
      <c r="N30" s="46">
        <v>311.91348230449501</v>
      </c>
      <c r="O30" s="46">
        <v>315.65644409036798</v>
      </c>
      <c r="P30" s="46">
        <v>338.69936450947603</v>
      </c>
      <c r="Q30" s="46">
        <v>363.76311748549404</v>
      </c>
      <c r="R30" s="47">
        <v>381.22374712477102</v>
      </c>
      <c r="S30" s="48">
        <v>404.09717194941902</v>
      </c>
      <c r="T30" s="48">
        <v>421.06925317384196</v>
      </c>
      <c r="U30" s="48">
        <v>426.12208421095204</v>
      </c>
      <c r="V30" s="49">
        <v>430.809427136853</v>
      </c>
      <c r="W30" s="49">
        <v>448.5</v>
      </c>
      <c r="X30" s="50">
        <v>466.7</v>
      </c>
      <c r="Y30" s="51">
        <v>487.9</v>
      </c>
      <c r="Z30" s="51">
        <v>475.2</v>
      </c>
      <c r="AA30" s="51">
        <v>494.6</v>
      </c>
      <c r="AB30" s="51">
        <v>512</v>
      </c>
    </row>
    <row r="31" spans="1:28" ht="45" x14ac:dyDescent="0.25">
      <c r="A31" s="8">
        <v>24</v>
      </c>
      <c r="B31" s="25" t="s">
        <v>75</v>
      </c>
      <c r="C31" s="14" t="s">
        <v>83</v>
      </c>
      <c r="D31" s="39">
        <f t="shared" ref="D31:AB31" si="7">IF(D30="","n/a",D12/D30)</f>
        <v>1.7509619589703389</v>
      </c>
      <c r="E31" s="39">
        <f t="shared" si="7"/>
        <v>1.9112956526360791</v>
      </c>
      <c r="F31" s="39">
        <f t="shared" si="7"/>
        <v>1.6552959171624142</v>
      </c>
      <c r="G31" s="39">
        <f t="shared" si="7"/>
        <v>1.4230148279349457</v>
      </c>
      <c r="H31" s="39">
        <f t="shared" si="7"/>
        <v>1.4114430104042306</v>
      </c>
      <c r="I31" s="39">
        <f t="shared" si="7"/>
        <v>1.3896132203997342</v>
      </c>
      <c r="J31" s="39">
        <f t="shared" si="7"/>
        <v>1.3438973496429396</v>
      </c>
      <c r="K31" s="39">
        <f t="shared" si="7"/>
        <v>1.2906818897129773</v>
      </c>
      <c r="L31" s="39">
        <f t="shared" si="7"/>
        <v>1.2650013451764102</v>
      </c>
      <c r="M31" s="39">
        <f t="shared" si="7"/>
        <v>1.1617363420036797</v>
      </c>
      <c r="N31" s="39">
        <f t="shared" si="7"/>
        <v>1.1066744899124565</v>
      </c>
      <c r="O31" s="39">
        <f t="shared" si="7"/>
        <v>1.0578772988737826</v>
      </c>
      <c r="P31" s="39">
        <f t="shared" si="7"/>
        <v>1.0376095133384711</v>
      </c>
      <c r="Q31" s="39">
        <f t="shared" si="7"/>
        <v>0.90688345856539687</v>
      </c>
      <c r="R31" s="39">
        <f t="shared" si="7"/>
        <v>0.84819973346163968</v>
      </c>
      <c r="S31" s="39">
        <f t="shared" si="7"/>
        <v>0.79259152876374739</v>
      </c>
      <c r="T31" s="39">
        <f t="shared" si="7"/>
        <v>0.88418674268770814</v>
      </c>
      <c r="U31" s="39">
        <f t="shared" si="7"/>
        <v>0.89188652966067616</v>
      </c>
      <c r="V31" s="39">
        <f t="shared" si="7"/>
        <v>0.88893727084909635</v>
      </c>
      <c r="W31" s="39">
        <f t="shared" si="7"/>
        <v>0.90791995688032012</v>
      </c>
      <c r="X31" s="39">
        <f t="shared" si="7"/>
        <v>0.91259485083353831</v>
      </c>
      <c r="Y31" s="39">
        <f t="shared" si="7"/>
        <v>0.80153327034294064</v>
      </c>
      <c r="Z31" s="39">
        <f t="shared" si="7"/>
        <v>0.79002606137342068</v>
      </c>
      <c r="AA31" s="39">
        <f t="shared" si="7"/>
        <v>0.66401590510033093</v>
      </c>
      <c r="AB31" s="39">
        <f t="shared" si="7"/>
        <v>0.68940044011964596</v>
      </c>
    </row>
    <row r="32" spans="1:28" ht="15.75" x14ac:dyDescent="0.25">
      <c r="A32" s="52"/>
      <c r="B32" s="53"/>
      <c r="C32" s="111"/>
      <c r="D32" s="112"/>
      <c r="E32" s="112"/>
      <c r="F32" s="112"/>
      <c r="G32" s="112"/>
      <c r="H32" s="112"/>
      <c r="I32" s="112"/>
      <c r="J32" s="112"/>
      <c r="K32" s="112"/>
      <c r="L32" s="112"/>
      <c r="M32" s="112"/>
      <c r="N32" s="112"/>
      <c r="O32" s="112"/>
      <c r="P32" s="112"/>
      <c r="Q32" s="112"/>
      <c r="R32" s="112"/>
      <c r="S32" s="112"/>
    </row>
    <row r="33" spans="1:24" ht="15.75" x14ac:dyDescent="0.25">
      <c r="A33" s="52"/>
      <c r="B33" s="53"/>
      <c r="C33" s="54"/>
      <c r="D33" s="55"/>
      <c r="E33" s="55"/>
      <c r="F33" s="55"/>
      <c r="G33" s="55"/>
      <c r="H33" s="55"/>
      <c r="I33" s="55"/>
      <c r="J33" s="55"/>
      <c r="K33" s="55"/>
      <c r="L33" s="55"/>
      <c r="M33" s="55"/>
      <c r="N33" s="55"/>
      <c r="O33" s="55"/>
      <c r="P33" s="55"/>
      <c r="Q33" s="55"/>
      <c r="R33" s="55"/>
      <c r="S33" s="55"/>
      <c r="T33" s="55"/>
      <c r="U33" s="55"/>
      <c r="V33" s="55"/>
      <c r="W33" s="55"/>
      <c r="X33" s="55"/>
    </row>
    <row r="34" spans="1:24" x14ac:dyDescent="0.25">
      <c r="A34" s="56"/>
      <c r="B34" s="57"/>
      <c r="C34" s="53"/>
      <c r="D34" s="58"/>
      <c r="E34" s="58"/>
      <c r="F34" s="58"/>
      <c r="G34" s="58"/>
      <c r="H34" s="58"/>
      <c r="I34" s="58"/>
      <c r="J34" s="58"/>
      <c r="K34" s="58"/>
      <c r="L34" s="58"/>
      <c r="M34" s="58"/>
      <c r="N34" s="58"/>
      <c r="O34" s="58"/>
      <c r="P34" s="58"/>
      <c r="Q34" s="58"/>
      <c r="R34" s="58"/>
      <c r="S34" s="58"/>
    </row>
    <row r="35" spans="1:24" ht="15" customHeight="1" x14ac:dyDescent="0.25">
      <c r="A35" s="53"/>
      <c r="B35" s="59" t="s">
        <v>88</v>
      </c>
      <c r="C35" s="60"/>
      <c r="D35" s="61"/>
      <c r="E35" s="61"/>
      <c r="F35" s="61"/>
      <c r="G35" s="61"/>
      <c r="H35" s="61"/>
      <c r="I35" s="61"/>
      <c r="J35" s="61"/>
      <c r="K35" s="61"/>
      <c r="L35" s="61"/>
      <c r="M35" s="61"/>
      <c r="N35" s="61"/>
      <c r="O35" s="61"/>
      <c r="P35" s="61"/>
      <c r="Q35" s="61"/>
      <c r="R35" s="61"/>
      <c r="S35" s="61"/>
      <c r="T35" s="62"/>
    </row>
    <row r="36" spans="1:24" ht="15.75" x14ac:dyDescent="0.25">
      <c r="A36" s="53"/>
      <c r="B36" s="63"/>
      <c r="C36" s="64"/>
      <c r="D36" s="65"/>
      <c r="E36" s="65"/>
      <c r="F36" s="65"/>
      <c r="G36" s="65"/>
      <c r="H36" s="65"/>
      <c r="I36" s="65"/>
      <c r="J36" s="65"/>
      <c r="K36" s="65"/>
      <c r="L36" s="65"/>
      <c r="M36" s="65"/>
      <c r="N36" s="65"/>
      <c r="O36" s="65"/>
      <c r="P36" s="65"/>
      <c r="Q36" s="65"/>
      <c r="R36" s="65"/>
      <c r="S36" s="66"/>
      <c r="T36" s="67"/>
    </row>
    <row r="37" spans="1:24" ht="15.75" x14ac:dyDescent="0.25">
      <c r="A37" s="53"/>
      <c r="B37" s="63" t="s">
        <v>89</v>
      </c>
      <c r="C37" s="64"/>
      <c r="D37" s="65"/>
      <c r="E37" s="65"/>
      <c r="F37" s="65"/>
      <c r="G37" s="65"/>
      <c r="H37" s="65"/>
      <c r="I37" s="65"/>
      <c r="J37" s="65"/>
      <c r="K37" s="65"/>
      <c r="L37" s="65"/>
      <c r="M37" s="65"/>
      <c r="N37" s="65"/>
      <c r="O37" s="65"/>
      <c r="P37" s="65"/>
      <c r="Q37" s="65"/>
      <c r="R37" s="65"/>
      <c r="S37" s="66"/>
      <c r="T37" s="67"/>
    </row>
    <row r="38" spans="1:24" ht="15.75" x14ac:dyDescent="0.25">
      <c r="A38" s="53"/>
      <c r="B38" s="63" t="s">
        <v>90</v>
      </c>
      <c r="C38" s="64"/>
      <c r="D38" s="65"/>
      <c r="E38" s="65"/>
      <c r="F38" s="65"/>
      <c r="G38" s="65"/>
      <c r="H38" s="65"/>
      <c r="I38" s="65"/>
      <c r="J38" s="65"/>
      <c r="K38" s="65"/>
      <c r="L38" s="65"/>
      <c r="M38" s="65"/>
      <c r="N38" s="65"/>
      <c r="O38" s="65"/>
      <c r="P38" s="65"/>
      <c r="Q38" s="65"/>
      <c r="R38" s="65"/>
      <c r="S38" s="66"/>
      <c r="T38" s="67"/>
    </row>
    <row r="39" spans="1:24" ht="15.75" x14ac:dyDescent="0.25">
      <c r="A39" s="53"/>
      <c r="B39" s="63"/>
      <c r="C39" s="64"/>
      <c r="D39" s="65"/>
      <c r="E39" s="65"/>
      <c r="F39" s="65"/>
      <c r="G39" s="65"/>
      <c r="H39" s="65"/>
      <c r="I39" s="65"/>
      <c r="J39" s="65"/>
      <c r="K39" s="65"/>
      <c r="L39" s="65"/>
      <c r="M39" s="65"/>
      <c r="N39" s="65"/>
      <c r="O39" s="65"/>
      <c r="P39" s="65"/>
      <c r="Q39" s="65"/>
      <c r="R39" s="65"/>
      <c r="S39" s="66"/>
      <c r="T39" s="67"/>
    </row>
    <row r="40" spans="1:24" ht="15.75" x14ac:dyDescent="0.25">
      <c r="A40" s="53"/>
      <c r="B40" s="107" t="s">
        <v>138</v>
      </c>
      <c r="C40" s="108"/>
      <c r="D40" s="108"/>
      <c r="E40" s="108"/>
      <c r="F40" s="108"/>
      <c r="G40" s="108"/>
      <c r="H40" s="108"/>
      <c r="I40" s="108"/>
      <c r="J40" s="108"/>
      <c r="K40" s="108"/>
      <c r="L40" s="108"/>
      <c r="M40" s="108"/>
      <c r="N40" s="108"/>
      <c r="O40" s="108"/>
      <c r="P40" s="108"/>
      <c r="Q40" s="108"/>
      <c r="R40" s="108"/>
      <c r="S40" s="66"/>
      <c r="T40" s="67"/>
    </row>
    <row r="41" spans="1:24" ht="15.75" x14ac:dyDescent="0.25">
      <c r="A41" s="53"/>
      <c r="B41" s="107"/>
      <c r="C41" s="108"/>
      <c r="D41" s="108"/>
      <c r="E41" s="108"/>
      <c r="F41" s="108"/>
      <c r="G41" s="108"/>
      <c r="H41" s="108"/>
      <c r="I41" s="108"/>
      <c r="J41" s="108"/>
      <c r="K41" s="108"/>
      <c r="L41" s="108"/>
      <c r="M41" s="108"/>
      <c r="N41" s="108"/>
      <c r="O41" s="108"/>
      <c r="P41" s="108"/>
      <c r="Q41" s="108"/>
      <c r="R41" s="108"/>
      <c r="S41" s="66"/>
      <c r="T41" s="67"/>
    </row>
    <row r="42" spans="1:24" ht="15.75" x14ac:dyDescent="0.25">
      <c r="A42" s="53"/>
      <c r="B42" s="68"/>
      <c r="C42" s="69"/>
      <c r="D42" s="70"/>
      <c r="E42" s="70"/>
      <c r="F42" s="70"/>
      <c r="G42" s="70"/>
      <c r="H42" s="70"/>
      <c r="I42" s="70"/>
      <c r="J42" s="70"/>
      <c r="K42" s="70"/>
      <c r="L42" s="70"/>
      <c r="M42" s="70"/>
      <c r="N42" s="70"/>
      <c r="O42" s="70"/>
      <c r="P42" s="70"/>
      <c r="Q42" s="65"/>
      <c r="R42" s="65"/>
      <c r="S42" s="66"/>
      <c r="T42" s="67"/>
    </row>
    <row r="43" spans="1:24" ht="30.75" customHeight="1" x14ac:dyDescent="0.25">
      <c r="A43" s="53"/>
      <c r="B43" s="109" t="s">
        <v>58</v>
      </c>
      <c r="C43" s="110"/>
      <c r="D43" s="110"/>
      <c r="E43" s="110"/>
      <c r="F43" s="110"/>
      <c r="G43" s="110"/>
      <c r="H43" s="110"/>
      <c r="I43" s="110"/>
      <c r="J43" s="110"/>
      <c r="K43" s="110"/>
      <c r="L43" s="110"/>
      <c r="M43" s="110"/>
      <c r="N43" s="110"/>
      <c r="O43" s="110"/>
      <c r="P43" s="110"/>
      <c r="Q43" s="110"/>
      <c r="R43" s="110"/>
      <c r="S43" s="66"/>
      <c r="T43" s="67"/>
    </row>
    <row r="44" spans="1:24" ht="15.75" x14ac:dyDescent="0.25">
      <c r="A44" s="53"/>
      <c r="B44" s="105" t="s">
        <v>91</v>
      </c>
      <c r="C44" s="106"/>
      <c r="D44" s="106"/>
      <c r="E44" s="106"/>
      <c r="F44" s="106"/>
      <c r="G44" s="106"/>
      <c r="H44" s="106"/>
      <c r="I44" s="106"/>
      <c r="J44" s="106"/>
      <c r="K44" s="106"/>
      <c r="L44" s="106"/>
      <c r="M44" s="106"/>
      <c r="N44" s="106"/>
      <c r="O44" s="106"/>
      <c r="P44" s="106"/>
      <c r="Q44" s="106"/>
      <c r="R44" s="106"/>
      <c r="S44" s="66"/>
      <c r="T44" s="67"/>
    </row>
    <row r="45" spans="1:24" ht="22.9" customHeight="1" x14ac:dyDescent="0.25">
      <c r="A45" s="58"/>
      <c r="B45" s="105" t="s">
        <v>92</v>
      </c>
      <c r="C45" s="106"/>
      <c r="D45" s="106"/>
      <c r="E45" s="106"/>
      <c r="F45" s="106"/>
      <c r="G45" s="106"/>
      <c r="H45" s="106"/>
      <c r="I45" s="106"/>
      <c r="J45" s="106"/>
      <c r="K45" s="106"/>
      <c r="L45" s="106"/>
      <c r="M45" s="106"/>
      <c r="N45" s="106"/>
      <c r="O45" s="106"/>
      <c r="P45" s="106"/>
      <c r="Q45" s="106"/>
      <c r="R45" s="106"/>
      <c r="S45" s="66"/>
      <c r="T45" s="67"/>
    </row>
    <row r="46" spans="1:24" ht="57" customHeight="1" x14ac:dyDescent="0.25">
      <c r="A46" s="58"/>
      <c r="B46" s="103" t="s">
        <v>93</v>
      </c>
      <c r="C46" s="104"/>
      <c r="D46" s="104"/>
      <c r="E46" s="104"/>
      <c r="F46" s="104"/>
      <c r="G46" s="104"/>
      <c r="H46" s="104"/>
      <c r="I46" s="104"/>
      <c r="J46" s="104"/>
      <c r="K46" s="104"/>
      <c r="L46" s="104"/>
      <c r="M46" s="104"/>
      <c r="N46" s="104"/>
      <c r="O46" s="104"/>
      <c r="P46" s="104"/>
      <c r="Q46" s="104"/>
      <c r="R46" s="104"/>
      <c r="S46" s="66"/>
      <c r="T46" s="67"/>
    </row>
    <row r="47" spans="1:24" ht="15.75" x14ac:dyDescent="0.25">
      <c r="A47" s="58"/>
      <c r="B47" s="105" t="s">
        <v>94</v>
      </c>
      <c r="C47" s="106"/>
      <c r="D47" s="106"/>
      <c r="E47" s="106"/>
      <c r="F47" s="106"/>
      <c r="G47" s="106"/>
      <c r="H47" s="106"/>
      <c r="I47" s="106"/>
      <c r="J47" s="106"/>
      <c r="K47" s="106"/>
      <c r="L47" s="106"/>
      <c r="M47" s="106"/>
      <c r="N47" s="106"/>
      <c r="O47" s="106"/>
      <c r="P47" s="106"/>
      <c r="Q47" s="106"/>
      <c r="R47" s="106"/>
      <c r="S47" s="66"/>
      <c r="T47" s="71"/>
      <c r="U47" s="58"/>
      <c r="V47" s="58"/>
      <c r="W47" s="58"/>
      <c r="X47" s="58"/>
    </row>
    <row r="48" spans="1:24" ht="15.75" x14ac:dyDescent="0.25">
      <c r="B48" s="105" t="s">
        <v>95</v>
      </c>
      <c r="C48" s="106"/>
      <c r="D48" s="106"/>
      <c r="E48" s="106"/>
      <c r="F48" s="106"/>
      <c r="G48" s="106"/>
      <c r="H48" s="106"/>
      <c r="I48" s="106"/>
      <c r="J48" s="106"/>
      <c r="K48" s="106"/>
      <c r="L48" s="106"/>
      <c r="M48" s="106"/>
      <c r="N48" s="106"/>
      <c r="O48" s="106"/>
      <c r="P48" s="106"/>
      <c r="Q48" s="106"/>
      <c r="R48" s="106"/>
      <c r="S48" s="66"/>
      <c r="T48" s="67"/>
    </row>
    <row r="49" spans="2:20" ht="15.75" x14ac:dyDescent="0.25">
      <c r="B49" s="105" t="s">
        <v>96</v>
      </c>
      <c r="C49" s="106"/>
      <c r="D49" s="106"/>
      <c r="E49" s="106"/>
      <c r="F49" s="106"/>
      <c r="G49" s="106"/>
      <c r="H49" s="106"/>
      <c r="I49" s="106"/>
      <c r="J49" s="106"/>
      <c r="K49" s="106"/>
      <c r="L49" s="106"/>
      <c r="M49" s="106"/>
      <c r="N49" s="106"/>
      <c r="O49" s="106"/>
      <c r="P49" s="106"/>
      <c r="Q49" s="106"/>
      <c r="R49" s="106"/>
      <c r="S49" s="66"/>
      <c r="T49" s="67"/>
    </row>
    <row r="50" spans="2:20" ht="15.75" x14ac:dyDescent="0.25">
      <c r="B50" s="72" t="s">
        <v>106</v>
      </c>
      <c r="C50" s="73"/>
      <c r="D50" s="74"/>
      <c r="E50" s="74"/>
      <c r="F50" s="74"/>
      <c r="G50" s="74"/>
      <c r="H50" s="74"/>
      <c r="I50" s="74"/>
      <c r="J50" s="74"/>
      <c r="K50" s="74"/>
      <c r="L50" s="74"/>
      <c r="M50" s="74"/>
      <c r="N50" s="74"/>
      <c r="O50" s="74"/>
      <c r="P50" s="74"/>
      <c r="Q50" s="75"/>
      <c r="R50" s="75"/>
      <c r="S50" s="66"/>
      <c r="T50" s="67"/>
    </row>
    <row r="51" spans="2:20" ht="18.75" x14ac:dyDescent="0.3">
      <c r="B51" s="76"/>
      <c r="C51" s="77"/>
      <c r="D51" s="78"/>
      <c r="E51" s="78"/>
      <c r="F51" s="78"/>
      <c r="G51" s="78"/>
      <c r="H51" s="78"/>
      <c r="I51" s="78"/>
      <c r="J51" s="78"/>
      <c r="K51" s="78"/>
      <c r="L51" s="78"/>
      <c r="M51" s="78"/>
      <c r="N51" s="78"/>
      <c r="O51" s="78"/>
      <c r="P51" s="78"/>
      <c r="Q51" s="66"/>
      <c r="R51" s="66"/>
      <c r="S51" s="66"/>
      <c r="T51" s="67"/>
    </row>
    <row r="52" spans="2:20" x14ac:dyDescent="0.25">
      <c r="B52" s="79"/>
      <c r="C52" s="80"/>
      <c r="D52" s="81"/>
      <c r="E52" s="81"/>
      <c r="F52" s="81"/>
      <c r="G52" s="81"/>
      <c r="H52" s="81"/>
      <c r="I52" s="81"/>
      <c r="J52" s="81"/>
      <c r="K52" s="81"/>
      <c r="L52" s="81"/>
      <c r="M52" s="81"/>
      <c r="N52" s="81"/>
      <c r="O52" s="81"/>
      <c r="P52" s="81"/>
      <c r="Q52" s="81"/>
      <c r="R52" s="81"/>
      <c r="S52" s="81"/>
      <c r="T52" s="82"/>
    </row>
  </sheetData>
  <mergeCells count="14">
    <mergeCell ref="C32:S32"/>
    <mergeCell ref="C2:AB2"/>
    <mergeCell ref="A1:AB1"/>
    <mergeCell ref="C13:AB13"/>
    <mergeCell ref="C24:AB24"/>
    <mergeCell ref="B46:R46"/>
    <mergeCell ref="B47:R47"/>
    <mergeCell ref="B48:R48"/>
    <mergeCell ref="B49:R49"/>
    <mergeCell ref="B40:R40"/>
    <mergeCell ref="B41:R41"/>
    <mergeCell ref="B43:R43"/>
    <mergeCell ref="B44:R44"/>
    <mergeCell ref="B45:R45"/>
  </mergeCells>
  <phoneticPr fontId="1" type="noConversion"/>
  <dataValidations count="1">
    <dataValidation allowBlank="1" showInputMessage="1" showErrorMessage="1" sqref="H11:AB11 M8:AB8 K9:AB9 H7:AB7 D4:AB6 H19:AB19 H21:AB23"/>
  </dataValidations>
  <pageMargins left="0.70866141732283472" right="0.70866141732283472" top="0.78740157480314965" bottom="0.78740157480314965" header="0.31496062992125984" footer="0.31496062992125984"/>
  <pageSetup paperSize="9" scale="39" fitToHeight="0" orientation="landscape"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70" zoomScaleNormal="70" workbookViewId="0">
      <selection activeCell="C29" sqref="C29"/>
    </sheetView>
  </sheetViews>
  <sheetFormatPr defaultColWidth="8.85546875" defaultRowHeight="15" x14ac:dyDescent="0.25"/>
  <cols>
    <col min="1" max="1" width="25.140625" style="1" customWidth="1"/>
    <col min="2" max="2" width="21.42578125" style="1" customWidth="1"/>
    <col min="3" max="3" width="22.85546875" style="1" customWidth="1"/>
    <col min="4" max="4" width="29.7109375" style="1" customWidth="1"/>
    <col min="5" max="9" width="9.140625" style="1" customWidth="1"/>
    <col min="10" max="10" width="8.140625" style="1" customWidth="1"/>
    <col min="11" max="17" width="9.140625" style="1" hidden="1" customWidth="1"/>
    <col min="18" max="18" width="8.85546875" style="1"/>
    <col min="19" max="19" width="5.42578125" style="1" customWidth="1"/>
    <col min="20" max="20" width="9.140625" style="1" hidden="1" customWidth="1"/>
    <col min="21" max="21" width="8.85546875" style="1"/>
    <col min="22" max="22" width="5.42578125" style="1" customWidth="1"/>
    <col min="23" max="25" width="9.140625" style="1" hidden="1" customWidth="1"/>
    <col min="26" max="26" width="8.85546875" style="1"/>
    <col min="27" max="29" width="9.140625" style="1" customWidth="1"/>
    <col min="30" max="16384" width="8.85546875" style="1"/>
  </cols>
  <sheetData>
    <row r="1" spans="1:18" ht="25.5" customHeight="1" x14ac:dyDescent="0.3">
      <c r="A1" s="120" t="s">
        <v>97</v>
      </c>
      <c r="B1" s="120"/>
      <c r="C1" s="120"/>
      <c r="D1" s="120"/>
    </row>
    <row r="2" spans="1:18" ht="18.75" x14ac:dyDescent="0.3">
      <c r="A2" s="85"/>
      <c r="B2" s="85"/>
      <c r="C2" s="85"/>
      <c r="D2" s="85"/>
    </row>
    <row r="3" spans="1:18" s="86" customFormat="1" ht="45.75" customHeight="1" x14ac:dyDescent="0.25">
      <c r="A3" s="127" t="s">
        <v>98</v>
      </c>
      <c r="B3" s="127"/>
      <c r="C3" s="127"/>
      <c r="D3" s="127"/>
    </row>
    <row r="4" spans="1:18" s="86" customFormat="1" x14ac:dyDescent="0.25">
      <c r="A4" s="87"/>
      <c r="B4" s="87"/>
      <c r="C4" s="87"/>
      <c r="D4" s="87"/>
    </row>
    <row r="5" spans="1:18" ht="18.75" customHeight="1" x14ac:dyDescent="0.3">
      <c r="A5" s="88"/>
      <c r="B5" s="89" t="s">
        <v>99</v>
      </c>
      <c r="C5" s="90" t="s">
        <v>100</v>
      </c>
      <c r="D5" s="89" t="s">
        <v>101</v>
      </c>
      <c r="E5" s="91"/>
      <c r="F5" s="91"/>
      <c r="G5" s="91"/>
      <c r="H5" s="91"/>
      <c r="I5" s="91"/>
      <c r="J5" s="91"/>
      <c r="K5" s="91"/>
      <c r="L5" s="91"/>
      <c r="M5" s="91"/>
      <c r="N5" s="91"/>
      <c r="O5" s="91"/>
      <c r="P5" s="91"/>
      <c r="Q5" s="91"/>
      <c r="R5" s="91"/>
    </row>
    <row r="6" spans="1:18" ht="18.75" customHeight="1" x14ac:dyDescent="0.3">
      <c r="A6" s="88"/>
      <c r="B6" s="92" t="s">
        <v>0</v>
      </c>
      <c r="C6" s="92" t="s">
        <v>139</v>
      </c>
      <c r="D6" s="92" t="s">
        <v>1</v>
      </c>
      <c r="E6" s="91"/>
      <c r="F6" s="91"/>
      <c r="G6" s="91"/>
      <c r="H6" s="91"/>
      <c r="I6" s="91"/>
      <c r="J6" s="91"/>
      <c r="K6" s="91"/>
      <c r="L6" s="91"/>
      <c r="M6" s="91"/>
      <c r="N6" s="91"/>
      <c r="O6" s="91"/>
      <c r="P6" s="91"/>
      <c r="Q6" s="91"/>
      <c r="R6" s="91"/>
    </row>
    <row r="7" spans="1:18" ht="18.75" x14ac:dyDescent="0.25">
      <c r="A7" s="88"/>
      <c r="B7" s="92" t="s">
        <v>33</v>
      </c>
      <c r="C7" s="92" t="s">
        <v>140</v>
      </c>
      <c r="D7" s="92" t="s">
        <v>2</v>
      </c>
    </row>
    <row r="8" spans="1:18" ht="18.75" x14ac:dyDescent="0.25">
      <c r="A8" s="88"/>
      <c r="B8" s="92" t="s">
        <v>34</v>
      </c>
      <c r="C8" s="92" t="s">
        <v>141</v>
      </c>
      <c r="D8" s="92" t="s">
        <v>3</v>
      </c>
    </row>
    <row r="9" spans="1:18" ht="18.75" x14ac:dyDescent="0.25">
      <c r="A9" s="125" t="s">
        <v>31</v>
      </c>
      <c r="B9" s="92" t="s">
        <v>35</v>
      </c>
      <c r="C9" s="92" t="s">
        <v>142</v>
      </c>
      <c r="D9" s="92" t="s">
        <v>4</v>
      </c>
    </row>
    <row r="10" spans="1:18" ht="18.75" x14ac:dyDescent="0.25">
      <c r="A10" s="126"/>
      <c r="B10" s="92" t="s">
        <v>36</v>
      </c>
      <c r="C10" s="92" t="s">
        <v>143</v>
      </c>
      <c r="D10" s="92" t="s">
        <v>5</v>
      </c>
    </row>
    <row r="11" spans="1:18" ht="18.75" x14ac:dyDescent="0.25">
      <c r="A11" s="126"/>
      <c r="B11" s="92" t="s">
        <v>37</v>
      </c>
      <c r="C11" s="92" t="s">
        <v>144</v>
      </c>
      <c r="D11" s="92" t="s">
        <v>6</v>
      </c>
    </row>
    <row r="12" spans="1:18" ht="18.75" x14ac:dyDescent="0.25">
      <c r="A12" s="126"/>
      <c r="B12" s="92" t="s">
        <v>38</v>
      </c>
      <c r="C12" s="92" t="s">
        <v>145</v>
      </c>
      <c r="D12" s="92" t="s">
        <v>7</v>
      </c>
    </row>
    <row r="13" spans="1:18" ht="18.75" x14ac:dyDescent="0.25">
      <c r="A13" s="126"/>
      <c r="B13" s="92" t="s">
        <v>39</v>
      </c>
      <c r="C13" s="92" t="s">
        <v>146</v>
      </c>
      <c r="D13" s="92" t="s">
        <v>8</v>
      </c>
    </row>
    <row r="14" spans="1:18" ht="18.75" x14ac:dyDescent="0.25">
      <c r="A14" s="126"/>
      <c r="B14" s="92" t="s">
        <v>40</v>
      </c>
      <c r="C14" s="92" t="s">
        <v>147</v>
      </c>
      <c r="D14" s="92" t="s">
        <v>9</v>
      </c>
    </row>
    <row r="15" spans="1:18" ht="18.75" x14ac:dyDescent="0.25">
      <c r="A15" s="126"/>
      <c r="B15" s="92" t="s">
        <v>41</v>
      </c>
      <c r="C15" s="92" t="s">
        <v>148</v>
      </c>
      <c r="D15" s="92" t="s">
        <v>10</v>
      </c>
    </row>
    <row r="16" spans="1:18" ht="18.75" x14ac:dyDescent="0.25">
      <c r="A16" s="126"/>
      <c r="B16" s="92" t="s">
        <v>42</v>
      </c>
      <c r="C16" s="92" t="s">
        <v>149</v>
      </c>
      <c r="D16" s="92" t="s">
        <v>11</v>
      </c>
    </row>
    <row r="17" spans="1:4" ht="18.75" x14ac:dyDescent="0.25">
      <c r="A17" s="126"/>
      <c r="B17" s="92" t="s">
        <v>43</v>
      </c>
      <c r="C17" s="92" t="s">
        <v>150</v>
      </c>
      <c r="D17" s="92" t="s">
        <v>12</v>
      </c>
    </row>
    <row r="18" spans="1:4" ht="18.75" x14ac:dyDescent="0.25">
      <c r="A18" s="126"/>
      <c r="B18" s="92" t="s">
        <v>44</v>
      </c>
      <c r="C18" s="92" t="s">
        <v>151</v>
      </c>
      <c r="D18" s="92" t="s">
        <v>13</v>
      </c>
    </row>
    <row r="19" spans="1:4" ht="18.75" x14ac:dyDescent="0.25">
      <c r="A19" s="126"/>
      <c r="B19" s="92" t="s">
        <v>45</v>
      </c>
      <c r="C19" s="92" t="s">
        <v>152</v>
      </c>
      <c r="D19" s="92" t="s">
        <v>14</v>
      </c>
    </row>
    <row r="20" spans="1:4" ht="18.75" x14ac:dyDescent="0.25">
      <c r="A20" s="125" t="s">
        <v>32</v>
      </c>
      <c r="B20" s="92" t="s">
        <v>46</v>
      </c>
      <c r="C20" s="92" t="s">
        <v>153</v>
      </c>
      <c r="D20" s="92" t="s">
        <v>15</v>
      </c>
    </row>
    <row r="21" spans="1:4" ht="18.75" x14ac:dyDescent="0.25">
      <c r="A21" s="125"/>
      <c r="B21" s="92" t="s">
        <v>47</v>
      </c>
      <c r="C21" s="92" t="s">
        <v>154</v>
      </c>
      <c r="D21" s="92" t="s">
        <v>16</v>
      </c>
    </row>
    <row r="22" spans="1:4" ht="18.75" x14ac:dyDescent="0.25">
      <c r="A22" s="125"/>
      <c r="B22" s="92" t="s">
        <v>48</v>
      </c>
      <c r="C22" s="92" t="s">
        <v>155</v>
      </c>
      <c r="D22" s="92" t="s">
        <v>17</v>
      </c>
    </row>
    <row r="23" spans="1:4" ht="18.75" x14ac:dyDescent="0.35">
      <c r="A23" s="125"/>
      <c r="B23" s="92" t="s">
        <v>49</v>
      </c>
      <c r="C23" s="93" t="s">
        <v>156</v>
      </c>
      <c r="D23" s="92" t="s">
        <v>18</v>
      </c>
    </row>
    <row r="24" spans="1:4" ht="18.75" x14ac:dyDescent="0.35">
      <c r="A24" s="125"/>
      <c r="B24" s="92" t="s">
        <v>50</v>
      </c>
      <c r="C24" s="93" t="s">
        <v>157</v>
      </c>
      <c r="D24" s="92" t="s">
        <v>19</v>
      </c>
    </row>
    <row r="25" spans="1:4" ht="15.75" x14ac:dyDescent="0.25">
      <c r="A25" s="125"/>
      <c r="B25" s="92" t="s">
        <v>51</v>
      </c>
      <c r="C25" s="93" t="s">
        <v>20</v>
      </c>
      <c r="D25" s="92" t="s">
        <v>21</v>
      </c>
    </row>
    <row r="26" spans="1:4" ht="15.75" x14ac:dyDescent="0.25">
      <c r="A26" s="125"/>
      <c r="B26" s="92" t="s">
        <v>52</v>
      </c>
      <c r="C26" s="93" t="s">
        <v>22</v>
      </c>
      <c r="D26" s="92" t="s">
        <v>23</v>
      </c>
    </row>
    <row r="27" spans="1:4" ht="15.75" x14ac:dyDescent="0.25">
      <c r="A27" s="125"/>
      <c r="B27" s="92" t="s">
        <v>53</v>
      </c>
      <c r="C27" s="94" t="s">
        <v>24</v>
      </c>
      <c r="D27" s="92" t="s">
        <v>25</v>
      </c>
    </row>
    <row r="28" spans="1:4" ht="15.75" x14ac:dyDescent="0.25">
      <c r="A28" s="125"/>
      <c r="B28" s="92" t="s">
        <v>54</v>
      </c>
      <c r="C28" s="92" t="s">
        <v>26</v>
      </c>
      <c r="D28" s="92" t="s">
        <v>27</v>
      </c>
    </row>
    <row r="29" spans="1:4" ht="47.25" x14ac:dyDescent="0.25">
      <c r="A29" s="125"/>
      <c r="B29" s="95" t="s">
        <v>57</v>
      </c>
      <c r="C29" s="92" t="s">
        <v>28</v>
      </c>
      <c r="D29" s="92" t="s">
        <v>29</v>
      </c>
    </row>
    <row r="30" spans="1:4" ht="31.5" x14ac:dyDescent="0.25">
      <c r="A30" s="90"/>
      <c r="B30" s="92" t="s">
        <v>55</v>
      </c>
      <c r="C30" s="92" t="s">
        <v>158</v>
      </c>
      <c r="D30" s="92" t="s">
        <v>30</v>
      </c>
    </row>
    <row r="31" spans="1:4" x14ac:dyDescent="0.25">
      <c r="A31" s="4"/>
      <c r="B31" s="96"/>
      <c r="C31" s="96"/>
      <c r="D31" s="96"/>
    </row>
    <row r="32" spans="1:4" x14ac:dyDescent="0.25">
      <c r="A32" s="121" t="s">
        <v>102</v>
      </c>
      <c r="B32" s="122"/>
      <c r="C32" s="122"/>
      <c r="D32" s="122"/>
    </row>
    <row r="33" spans="1:4" ht="83.25" customHeight="1" x14ac:dyDescent="0.25">
      <c r="A33" s="123" t="s">
        <v>103</v>
      </c>
      <c r="B33" s="124"/>
      <c r="C33" s="124"/>
      <c r="D33" s="124"/>
    </row>
  </sheetData>
  <mergeCells count="6">
    <mergeCell ref="A1:D1"/>
    <mergeCell ref="A32:D32"/>
    <mergeCell ref="A33:D33"/>
    <mergeCell ref="A9:A19"/>
    <mergeCell ref="A20:A29"/>
    <mergeCell ref="A3:D3"/>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58" sqref="B58"/>
    </sheetView>
  </sheetViews>
  <sheetFormatPr defaultRowHeight="15" x14ac:dyDescent="0.25"/>
  <cols>
    <col min="1" max="1" width="49.5703125" style="1" customWidth="1"/>
    <col min="2" max="2" width="101.28515625" style="1" customWidth="1"/>
    <col min="3" max="16384" width="9.140625" style="1"/>
  </cols>
  <sheetData>
    <row r="1" spans="1:2" x14ac:dyDescent="0.25">
      <c r="A1" s="97" t="s">
        <v>110</v>
      </c>
      <c r="B1" s="98" t="s">
        <v>109</v>
      </c>
    </row>
    <row r="2" spans="1:2" ht="240" x14ac:dyDescent="0.25">
      <c r="A2" s="97" t="s">
        <v>111</v>
      </c>
      <c r="B2" s="99" t="s">
        <v>122</v>
      </c>
    </row>
    <row r="3" spans="1:2" ht="45" x14ac:dyDescent="0.25">
      <c r="A3" s="97" t="s">
        <v>112</v>
      </c>
      <c r="B3" s="98" t="s">
        <v>123</v>
      </c>
    </row>
    <row r="4" spans="1:2" x14ac:dyDescent="0.25">
      <c r="A4" s="97" t="s">
        <v>113</v>
      </c>
      <c r="B4" s="4" t="s">
        <v>124</v>
      </c>
    </row>
    <row r="5" spans="1:2" x14ac:dyDescent="0.25">
      <c r="A5" s="97" t="s">
        <v>114</v>
      </c>
      <c r="B5" s="98"/>
    </row>
    <row r="6" spans="1:2" x14ac:dyDescent="0.25">
      <c r="A6" s="97" t="s">
        <v>115</v>
      </c>
      <c r="B6" s="4" t="s">
        <v>125</v>
      </c>
    </row>
    <row r="7" spans="1:2" ht="210" x14ac:dyDescent="0.25">
      <c r="A7" s="97" t="s">
        <v>116</v>
      </c>
      <c r="B7" s="98" t="s">
        <v>126</v>
      </c>
    </row>
    <row r="8" spans="1:2" ht="45" x14ac:dyDescent="0.25">
      <c r="A8" s="97" t="s">
        <v>117</v>
      </c>
      <c r="B8" s="98" t="s">
        <v>127</v>
      </c>
    </row>
    <row r="9" spans="1:2" ht="30" x14ac:dyDescent="0.25">
      <c r="A9" s="97" t="s">
        <v>118</v>
      </c>
      <c r="B9" s="4" t="s">
        <v>107</v>
      </c>
    </row>
    <row r="10" spans="1:2" x14ac:dyDescent="0.25">
      <c r="A10" s="128" t="s">
        <v>119</v>
      </c>
      <c r="B10" s="4" t="s">
        <v>128</v>
      </c>
    </row>
    <row r="11" spans="1:2" x14ac:dyDescent="0.25">
      <c r="A11" s="129"/>
      <c r="B11" s="4" t="s">
        <v>129</v>
      </c>
    </row>
    <row r="12" spans="1:2" x14ac:dyDescent="0.25">
      <c r="A12" s="129"/>
      <c r="B12" s="4" t="s">
        <v>130</v>
      </c>
    </row>
    <row r="13" spans="1:2" x14ac:dyDescent="0.25">
      <c r="A13" s="97" t="s">
        <v>120</v>
      </c>
      <c r="B13" s="100" t="s">
        <v>131</v>
      </c>
    </row>
    <row r="14" spans="1:2" x14ac:dyDescent="0.25">
      <c r="A14" s="97" t="s">
        <v>121</v>
      </c>
      <c r="B14" s="4" t="s">
        <v>108</v>
      </c>
    </row>
  </sheetData>
  <mergeCells count="1">
    <mergeCell ref="A10:A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B-3</vt:lpstr>
      <vt:lpstr>B-3 GWP</vt:lpstr>
      <vt:lpstr>Метаданные</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Vladislav</dc:creator>
  <cp:lastModifiedBy>Сунгат Габдурашит</cp:lastModifiedBy>
  <cp:lastPrinted>2020-01-13T09:27:44Z</cp:lastPrinted>
  <dcterms:created xsi:type="dcterms:W3CDTF">2012-12-01T12:36:22Z</dcterms:created>
  <dcterms:modified xsi:type="dcterms:W3CDTF">2025-01-24T06:20:14Z</dcterms:modified>
</cp:coreProperties>
</file>